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.kr.skorTPad\Documents\vyucba\modelovanieAsimulacia\08Informatika2021\"/>
    </mc:Choice>
  </mc:AlternateContent>
  <xr:revisionPtr revIDLastSave="0" documentId="13_ncr:1_{3D95F726-2397-4FF2-949E-F80703B38C56}" xr6:coauthVersionLast="47" xr6:coauthVersionMax="47" xr10:uidLastSave="{00000000-0000-0000-0000-000000000000}"/>
  <bookViews>
    <workbookView xWindow="-28908" yWindow="-108" windowWidth="29016" windowHeight="15696" tabRatio="535" activeTab="1" xr2:uid="{00000000-000D-0000-FFFF-FFFF00000000}"/>
  </bookViews>
  <sheets>
    <sheet name="patient arrival" sheetId="1" r:id="rId1"/>
    <sheet name="registration" sheetId="2" r:id="rId2"/>
    <sheet name="examination" sheetId="3" r:id="rId3"/>
    <sheet name="Hárok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H8" i="1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" i="2"/>
  <c r="L2" i="2" s="1"/>
  <c r="M2" i="2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3" i="1"/>
  <c r="M4" i="1"/>
  <c r="M5" i="1"/>
  <c r="M6" i="1"/>
  <c r="M7" i="1"/>
  <c r="M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3" i="1"/>
  <c r="L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4" i="1"/>
  <c r="K3" i="1"/>
  <c r="K2" i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I2" i="3"/>
  <c r="I3" i="2"/>
  <c r="I6" i="2"/>
  <c r="I7" i="2"/>
  <c r="I10" i="2"/>
  <c r="I14" i="2"/>
  <c r="I15" i="2"/>
  <c r="I18" i="2"/>
  <c r="I20" i="2"/>
  <c r="I22" i="2"/>
  <c r="I23" i="2"/>
  <c r="I24" i="2"/>
  <c r="I26" i="2"/>
  <c r="I28" i="2"/>
  <c r="I30" i="2"/>
  <c r="I31" i="2"/>
  <c r="I32" i="2"/>
  <c r="I34" i="2"/>
  <c r="H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" i="1"/>
  <c r="G2" i="1" a="1"/>
  <c r="G3" i="1" s="1"/>
  <c r="G2" i="1"/>
  <c r="G9" i="1"/>
  <c r="G10" i="1"/>
  <c r="G11" i="1"/>
  <c r="G12" i="1"/>
  <c r="G17" i="1"/>
  <c r="G18" i="1"/>
  <c r="G19" i="1"/>
  <c r="G20" i="1"/>
  <c r="G25" i="1"/>
  <c r="G26" i="1"/>
  <c r="G27" i="1"/>
  <c r="G28" i="1"/>
  <c r="G33" i="1"/>
  <c r="G34" i="1"/>
  <c r="G35" i="1"/>
  <c r="G36" i="1"/>
  <c r="G41" i="1"/>
  <c r="G42" i="1"/>
  <c r="G43" i="1"/>
  <c r="G44" i="1"/>
  <c r="G49" i="1"/>
  <c r="G50" i="1"/>
  <c r="G51" i="1"/>
  <c r="G52" i="1"/>
  <c r="G57" i="1"/>
  <c r="G58" i="1"/>
  <c r="G59" i="1"/>
  <c r="G60" i="1"/>
  <c r="G65" i="1"/>
  <c r="G66" i="1"/>
  <c r="G67" i="1"/>
  <c r="G68" i="1"/>
  <c r="G73" i="1"/>
  <c r="G74" i="1"/>
  <c r="G75" i="1"/>
  <c r="G76" i="1"/>
  <c r="G80" i="1"/>
  <c r="G81" i="1"/>
  <c r="G82" i="1"/>
  <c r="G83" i="1"/>
  <c r="G84" i="1"/>
  <c r="G88" i="1"/>
  <c r="G89" i="1"/>
  <c r="G90" i="1"/>
  <c r="G91" i="1"/>
  <c r="G92" i="1"/>
  <c r="G96" i="1"/>
  <c r="G97" i="1"/>
  <c r="G98" i="1"/>
  <c r="G99" i="1"/>
  <c r="G100" i="1"/>
  <c r="G104" i="1"/>
  <c r="G105" i="1"/>
  <c r="G106" i="1"/>
  <c r="G107" i="1"/>
  <c r="G108" i="1"/>
  <c r="G112" i="1"/>
  <c r="G113" i="1"/>
  <c r="G114" i="1"/>
  <c r="G115" i="1"/>
  <c r="G116" i="1"/>
  <c r="G120" i="1"/>
  <c r="G121" i="1"/>
  <c r="G122" i="1"/>
  <c r="G123" i="1"/>
  <c r="G124" i="1"/>
  <c r="G128" i="1"/>
  <c r="G129" i="1"/>
  <c r="G130" i="1"/>
  <c r="G131" i="1"/>
  <c r="G132" i="1"/>
  <c r="G136" i="1"/>
  <c r="G137" i="1"/>
  <c r="G138" i="1"/>
  <c r="G139" i="1"/>
  <c r="G140" i="1"/>
  <c r="G144" i="1"/>
  <c r="G145" i="1"/>
  <c r="G146" i="1"/>
  <c r="G147" i="1"/>
  <c r="G148" i="1"/>
  <c r="G152" i="1"/>
  <c r="G153" i="1"/>
  <c r="G154" i="1"/>
  <c r="G155" i="1"/>
  <c r="G156" i="1"/>
  <c r="G160" i="1"/>
  <c r="G161" i="1"/>
  <c r="G162" i="1"/>
  <c r="G163" i="1"/>
  <c r="G164" i="1"/>
  <c r="G168" i="1"/>
  <c r="G169" i="1"/>
  <c r="G170" i="1"/>
  <c r="G171" i="1"/>
  <c r="G172" i="1"/>
  <c r="G176" i="1"/>
  <c r="G177" i="1"/>
  <c r="G178" i="1"/>
  <c r="G179" i="1"/>
  <c r="G180" i="1"/>
  <c r="G184" i="1"/>
  <c r="G185" i="1"/>
  <c r="G186" i="1"/>
  <c r="G187" i="1"/>
  <c r="G188" i="1"/>
  <c r="G192" i="1"/>
  <c r="G193" i="1"/>
  <c r="G194" i="1"/>
  <c r="G195" i="1"/>
  <c r="G196" i="1"/>
  <c r="G200" i="1"/>
  <c r="G201" i="1"/>
  <c r="G202" i="1"/>
  <c r="G203" i="1"/>
  <c r="G204" i="1"/>
  <c r="G208" i="1"/>
  <c r="G209" i="1"/>
  <c r="G210" i="1"/>
  <c r="G211" i="1"/>
  <c r="G212" i="1"/>
  <c r="G216" i="1"/>
  <c r="G217" i="1"/>
  <c r="G218" i="1"/>
  <c r="G219" i="1"/>
  <c r="G220" i="1"/>
  <c r="G223" i="1"/>
  <c r="G224" i="1"/>
  <c r="G225" i="1"/>
  <c r="G226" i="1"/>
  <c r="G227" i="1"/>
  <c r="G228" i="1"/>
  <c r="G231" i="1"/>
  <c r="G232" i="1"/>
  <c r="G233" i="1"/>
  <c r="G234" i="1"/>
  <c r="G235" i="1"/>
  <c r="G236" i="1"/>
  <c r="G239" i="1"/>
  <c r="G240" i="1"/>
  <c r="G241" i="1"/>
  <c r="G242" i="1"/>
  <c r="G243" i="1"/>
  <c r="H6" i="1" l="1"/>
  <c r="H5" i="1"/>
  <c r="H4" i="1"/>
  <c r="H3" i="1"/>
  <c r="H10" i="1"/>
  <c r="H9" i="1"/>
  <c r="I33" i="2"/>
  <c r="I25" i="2"/>
  <c r="I17" i="2"/>
  <c r="I9" i="2"/>
  <c r="I16" i="2"/>
  <c r="I8" i="2"/>
  <c r="I29" i="2"/>
  <c r="I21" i="2"/>
  <c r="I13" i="2"/>
  <c r="I5" i="2"/>
  <c r="I12" i="2"/>
  <c r="I4" i="2"/>
  <c r="I2" i="2"/>
  <c r="I27" i="2"/>
  <c r="I19" i="2"/>
  <c r="I11" i="2"/>
  <c r="G72" i="1"/>
  <c r="G64" i="1"/>
  <c r="G56" i="1"/>
  <c r="G48" i="1"/>
  <c r="G40" i="1"/>
  <c r="G32" i="1"/>
  <c r="G24" i="1"/>
  <c r="G16" i="1"/>
  <c r="G8" i="1"/>
  <c r="G7" i="1"/>
  <c r="G6" i="1"/>
  <c r="G215" i="1"/>
  <c r="G207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4" i="1"/>
  <c r="G2" i="3" l="1" a="1"/>
  <c r="G2" i="3" s="1"/>
  <c r="D9" i="2"/>
  <c r="G2" i="2" a="1"/>
  <c r="G2" i="2" s="1"/>
  <c r="G129" i="3" l="1"/>
  <c r="G121" i="3"/>
  <c r="G113" i="3"/>
  <c r="G105" i="3"/>
  <c r="G97" i="3"/>
  <c r="G89" i="3"/>
  <c r="G81" i="3"/>
  <c r="G73" i="3"/>
  <c r="G65" i="3"/>
  <c r="G57" i="3"/>
  <c r="G49" i="3"/>
  <c r="G41" i="3"/>
  <c r="G33" i="3"/>
  <c r="G25" i="3"/>
  <c r="G17" i="3"/>
  <c r="G9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6" i="3"/>
  <c r="G8" i="3"/>
  <c r="G111" i="3"/>
  <c r="G87" i="3"/>
  <c r="G71" i="3"/>
  <c r="G47" i="3"/>
  <c r="G31" i="3"/>
  <c r="G15" i="3"/>
  <c r="G118" i="3"/>
  <c r="G110" i="3"/>
  <c r="G94" i="3"/>
  <c r="G78" i="3"/>
  <c r="G62" i="3"/>
  <c r="G46" i="3"/>
  <c r="G22" i="3"/>
  <c r="G14" i="3"/>
  <c r="G125" i="3"/>
  <c r="G109" i="3"/>
  <c r="G93" i="3"/>
  <c r="G77" i="3"/>
  <c r="G61" i="3"/>
  <c r="G45" i="3"/>
  <c r="G29" i="3"/>
  <c r="G5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G4" i="3"/>
  <c r="G119" i="3"/>
  <c r="G95" i="3"/>
  <c r="G63" i="3"/>
  <c r="G39" i="3"/>
  <c r="G7" i="3"/>
  <c r="G126" i="3"/>
  <c r="G102" i="3"/>
  <c r="G86" i="3"/>
  <c r="G70" i="3"/>
  <c r="G54" i="3"/>
  <c r="G38" i="3"/>
  <c r="G30" i="3"/>
  <c r="G6" i="3"/>
  <c r="G117" i="3"/>
  <c r="G101" i="3"/>
  <c r="G85" i="3"/>
  <c r="G69" i="3"/>
  <c r="G53" i="3"/>
  <c r="G37" i="3"/>
  <c r="G21" i="3"/>
  <c r="G13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27" i="3"/>
  <c r="G19" i="3"/>
  <c r="G11" i="3"/>
  <c r="G3" i="3"/>
  <c r="G127" i="3"/>
  <c r="G103" i="3"/>
  <c r="G79" i="3"/>
  <c r="G55" i="3"/>
  <c r="G23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18" i="3"/>
  <c r="G10" i="3"/>
  <c r="G21" i="2"/>
  <c r="G33" i="2"/>
  <c r="G25" i="2"/>
  <c r="G17" i="2"/>
  <c r="G9" i="2"/>
  <c r="G32" i="2"/>
  <c r="G24" i="2"/>
  <c r="G16" i="2"/>
  <c r="G8" i="2"/>
  <c r="G5" i="2"/>
  <c r="G31" i="2"/>
  <c r="G23" i="2"/>
  <c r="G15" i="2"/>
  <c r="G7" i="2"/>
  <c r="G30" i="2"/>
  <c r="G22" i="2"/>
  <c r="G14" i="2"/>
  <c r="G6" i="2"/>
  <c r="G29" i="2"/>
  <c r="G13" i="2"/>
  <c r="G28" i="2"/>
  <c r="G20" i="2"/>
  <c r="G12" i="2"/>
  <c r="G4" i="2"/>
  <c r="G27" i="2"/>
  <c r="G19" i="2"/>
  <c r="G11" i="2"/>
  <c r="G3" i="2"/>
  <c r="G34" i="2"/>
  <c r="G26" i="2"/>
  <c r="G18" i="2"/>
  <c r="G10" i="2"/>
  <c r="D14" i="2" l="1"/>
  <c r="D8" i="2"/>
  <c r="D8" i="1"/>
  <c r="D6" i="3" l="1"/>
  <c r="D5" i="3"/>
  <c r="D4" i="3"/>
  <c r="I3" i="3" l="1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56" i="3"/>
  <c r="I64" i="3"/>
  <c r="I96" i="3"/>
  <c r="I128" i="3"/>
  <c r="I17" i="3"/>
  <c r="I73" i="3"/>
  <c r="I105" i="3"/>
  <c r="I4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32" i="3"/>
  <c r="I112" i="3"/>
  <c r="I57" i="3"/>
  <c r="I81" i="3"/>
  <c r="I97" i="3"/>
  <c r="I121" i="3"/>
  <c r="I5" i="3"/>
  <c r="I13" i="3"/>
  <c r="I21" i="3"/>
  <c r="I29" i="3"/>
  <c r="I37" i="3"/>
  <c r="I45" i="3"/>
  <c r="I53" i="3"/>
  <c r="I61" i="3"/>
  <c r="I69" i="3"/>
  <c r="I77" i="3"/>
  <c r="I85" i="3"/>
  <c r="I93" i="3"/>
  <c r="I101" i="3"/>
  <c r="I109" i="3"/>
  <c r="I117" i="3"/>
  <c r="I125" i="3"/>
  <c r="I24" i="3"/>
  <c r="I88" i="3"/>
  <c r="I33" i="3"/>
  <c r="I6" i="3"/>
  <c r="I14" i="3"/>
  <c r="I22" i="3"/>
  <c r="I30" i="3"/>
  <c r="I38" i="3"/>
  <c r="I46" i="3"/>
  <c r="I54" i="3"/>
  <c r="I62" i="3"/>
  <c r="I70" i="3"/>
  <c r="I78" i="3"/>
  <c r="I86" i="3"/>
  <c r="I94" i="3"/>
  <c r="I102" i="3"/>
  <c r="I110" i="3"/>
  <c r="I118" i="3"/>
  <c r="I126" i="3"/>
  <c r="I16" i="3"/>
  <c r="I104" i="3"/>
  <c r="I25" i="3"/>
  <c r="I7" i="3"/>
  <c r="I15" i="3"/>
  <c r="I23" i="3"/>
  <c r="I31" i="3"/>
  <c r="I39" i="3"/>
  <c r="I47" i="3"/>
  <c r="I55" i="3"/>
  <c r="I63" i="3"/>
  <c r="I71" i="3"/>
  <c r="I79" i="3"/>
  <c r="I87" i="3"/>
  <c r="I95" i="3"/>
  <c r="I103" i="3"/>
  <c r="I111" i="3"/>
  <c r="I119" i="3"/>
  <c r="I127" i="3"/>
  <c r="I40" i="3"/>
  <c r="I72" i="3"/>
  <c r="I120" i="3"/>
  <c r="I41" i="3"/>
  <c r="I65" i="3"/>
  <c r="I89" i="3"/>
  <c r="I113" i="3"/>
  <c r="I8" i="3"/>
  <c r="I9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48" i="3"/>
  <c r="I80" i="3"/>
  <c r="I49" i="3"/>
  <c r="I129" i="3"/>
  <c r="D7" i="3"/>
  <c r="H14" i="3" s="1"/>
  <c r="D6" i="2"/>
  <c r="D5" i="2"/>
  <c r="D4" i="2"/>
  <c r="D6" i="1"/>
  <c r="D5" i="1"/>
  <c r="D4" i="1"/>
  <c r="D13" i="1"/>
  <c r="I3" i="1" l="1"/>
  <c r="I11" i="1"/>
  <c r="I19" i="1"/>
  <c r="I27" i="1"/>
  <c r="I35" i="1"/>
  <c r="I43" i="1"/>
  <c r="I51" i="1"/>
  <c r="I4" i="1"/>
  <c r="I12" i="1"/>
  <c r="I20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132" i="1"/>
  <c r="I140" i="1"/>
  <c r="I148" i="1"/>
  <c r="I156" i="1"/>
  <c r="I164" i="1"/>
  <c r="I172" i="1"/>
  <c r="I180" i="1"/>
  <c r="I188" i="1"/>
  <c r="I196" i="1"/>
  <c r="I204" i="1"/>
  <c r="I212" i="1"/>
  <c r="I220" i="1"/>
  <c r="I228" i="1"/>
  <c r="I236" i="1"/>
  <c r="I2" i="1"/>
  <c r="I15" i="1"/>
  <c r="I31" i="1"/>
  <c r="I55" i="1"/>
  <c r="I79" i="1"/>
  <c r="I103" i="1"/>
  <c r="I127" i="1"/>
  <c r="I151" i="1"/>
  <c r="I175" i="1"/>
  <c r="I199" i="1"/>
  <c r="I223" i="1"/>
  <c r="I5" i="1"/>
  <c r="I13" i="1"/>
  <c r="I21" i="1"/>
  <c r="I29" i="1"/>
  <c r="I37" i="1"/>
  <c r="I45" i="1"/>
  <c r="I53" i="1"/>
  <c r="I61" i="1"/>
  <c r="I69" i="1"/>
  <c r="I77" i="1"/>
  <c r="I85" i="1"/>
  <c r="I93" i="1"/>
  <c r="I101" i="1"/>
  <c r="I109" i="1"/>
  <c r="I117" i="1"/>
  <c r="I125" i="1"/>
  <c r="I133" i="1"/>
  <c r="I141" i="1"/>
  <c r="I149" i="1"/>
  <c r="I157" i="1"/>
  <c r="I165" i="1"/>
  <c r="I173" i="1"/>
  <c r="I181" i="1"/>
  <c r="I189" i="1"/>
  <c r="I197" i="1"/>
  <c r="I205" i="1"/>
  <c r="I213" i="1"/>
  <c r="I221" i="1"/>
  <c r="I229" i="1"/>
  <c r="I237" i="1"/>
  <c r="I23" i="1"/>
  <c r="I47" i="1"/>
  <c r="I71" i="1"/>
  <c r="I95" i="1"/>
  <c r="I119" i="1"/>
  <c r="I143" i="1"/>
  <c r="I167" i="1"/>
  <c r="I191" i="1"/>
  <c r="I215" i="1"/>
  <c r="I239" i="1"/>
  <c r="I6" i="1"/>
  <c r="I14" i="1"/>
  <c r="I22" i="1"/>
  <c r="I30" i="1"/>
  <c r="I38" i="1"/>
  <c r="I46" i="1"/>
  <c r="I54" i="1"/>
  <c r="I62" i="1"/>
  <c r="I70" i="1"/>
  <c r="I78" i="1"/>
  <c r="I86" i="1"/>
  <c r="I94" i="1"/>
  <c r="I102" i="1"/>
  <c r="I110" i="1"/>
  <c r="I118" i="1"/>
  <c r="I126" i="1"/>
  <c r="I134" i="1"/>
  <c r="I142" i="1"/>
  <c r="I150" i="1"/>
  <c r="I158" i="1"/>
  <c r="I166" i="1"/>
  <c r="I174" i="1"/>
  <c r="I182" i="1"/>
  <c r="I190" i="1"/>
  <c r="I198" i="1"/>
  <c r="I206" i="1"/>
  <c r="I214" i="1"/>
  <c r="I222" i="1"/>
  <c r="I230" i="1"/>
  <c r="I238" i="1"/>
  <c r="I7" i="1"/>
  <c r="I39" i="1"/>
  <c r="I63" i="1"/>
  <c r="I87" i="1"/>
  <c r="I111" i="1"/>
  <c r="I135" i="1"/>
  <c r="I159" i="1"/>
  <c r="I183" i="1"/>
  <c r="I207" i="1"/>
  <c r="I231" i="1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  <c r="I192" i="1"/>
  <c r="I200" i="1"/>
  <c r="I208" i="1"/>
  <c r="I216" i="1"/>
  <c r="I224" i="1"/>
  <c r="I232" i="1"/>
  <c r="I240" i="1"/>
  <c r="I75" i="1"/>
  <c r="I91" i="1"/>
  <c r="I115" i="1"/>
  <c r="I139" i="1"/>
  <c r="I163" i="1"/>
  <c r="I187" i="1"/>
  <c r="I211" i="1"/>
  <c r="I235" i="1"/>
  <c r="I9" i="1"/>
  <c r="I17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77" i="1"/>
  <c r="I185" i="1"/>
  <c r="I193" i="1"/>
  <c r="I201" i="1"/>
  <c r="I209" i="1"/>
  <c r="I217" i="1"/>
  <c r="I225" i="1"/>
  <c r="I233" i="1"/>
  <c r="I241" i="1"/>
  <c r="I67" i="1"/>
  <c r="I83" i="1"/>
  <c r="I99" i="1"/>
  <c r="I123" i="1"/>
  <c r="I147" i="1"/>
  <c r="I171" i="1"/>
  <c r="I195" i="1"/>
  <c r="I219" i="1"/>
  <c r="I243" i="1"/>
  <c r="I10" i="1"/>
  <c r="I18" i="1"/>
  <c r="I26" i="1"/>
  <c r="I34" i="1"/>
  <c r="I42" i="1"/>
  <c r="I50" i="1"/>
  <c r="I58" i="1"/>
  <c r="I66" i="1"/>
  <c r="I74" i="1"/>
  <c r="I82" i="1"/>
  <c r="I90" i="1"/>
  <c r="I98" i="1"/>
  <c r="I106" i="1"/>
  <c r="I114" i="1"/>
  <c r="I122" i="1"/>
  <c r="I130" i="1"/>
  <c r="I138" i="1"/>
  <c r="I146" i="1"/>
  <c r="I154" i="1"/>
  <c r="I162" i="1"/>
  <c r="I170" i="1"/>
  <c r="I178" i="1"/>
  <c r="I186" i="1"/>
  <c r="I194" i="1"/>
  <c r="I202" i="1"/>
  <c r="I210" i="1"/>
  <c r="I218" i="1"/>
  <c r="I226" i="1"/>
  <c r="I234" i="1"/>
  <c r="I242" i="1"/>
  <c r="I59" i="1"/>
  <c r="I107" i="1"/>
  <c r="I131" i="1"/>
  <c r="I155" i="1"/>
  <c r="I179" i="1"/>
  <c r="I203" i="1"/>
  <c r="I227" i="1"/>
  <c r="H48" i="3"/>
  <c r="H57" i="3"/>
  <c r="H79" i="3"/>
  <c r="H90" i="3"/>
  <c r="H53" i="3"/>
  <c r="H60" i="3"/>
  <c r="H39" i="3"/>
  <c r="H7" i="3"/>
  <c r="H121" i="3"/>
  <c r="H10" i="3"/>
  <c r="H77" i="3"/>
  <c r="H5" i="3"/>
  <c r="H83" i="3"/>
  <c r="H63" i="3"/>
  <c r="H130" i="3"/>
  <c r="H37" i="3"/>
  <c r="H87" i="3"/>
  <c r="H67" i="3"/>
  <c r="H50" i="3"/>
  <c r="H106" i="3"/>
  <c r="H47" i="3"/>
  <c r="H69" i="3"/>
  <c r="H16" i="3"/>
  <c r="H3" i="3"/>
  <c r="H19" i="3"/>
  <c r="H25" i="3"/>
  <c r="H46" i="3"/>
  <c r="H45" i="3"/>
  <c r="H54" i="3"/>
  <c r="H104" i="3"/>
  <c r="H31" i="3"/>
  <c r="H108" i="3"/>
  <c r="H70" i="3"/>
  <c r="H76" i="3"/>
  <c r="H40" i="3"/>
  <c r="H102" i="3"/>
  <c r="H11" i="3"/>
  <c r="H24" i="3"/>
  <c r="H84" i="3"/>
  <c r="H72" i="3"/>
  <c r="H22" i="3"/>
  <c r="H29" i="3"/>
  <c r="H74" i="3"/>
  <c r="H8" i="3"/>
  <c r="H42" i="3"/>
  <c r="H89" i="3"/>
  <c r="H98" i="3"/>
  <c r="H101" i="3"/>
  <c r="H111" i="3"/>
  <c r="H35" i="3"/>
  <c r="H51" i="3"/>
  <c r="H12" i="3"/>
  <c r="H128" i="3"/>
  <c r="H73" i="3"/>
  <c r="H41" i="3"/>
  <c r="H44" i="3"/>
  <c r="H110" i="3"/>
  <c r="H103" i="3"/>
  <c r="H124" i="3"/>
  <c r="H109" i="3"/>
  <c r="H52" i="3"/>
  <c r="H18" i="3"/>
  <c r="H126" i="3"/>
  <c r="H129" i="3"/>
  <c r="H114" i="3"/>
  <c r="H65" i="3"/>
  <c r="H97" i="3"/>
  <c r="H117" i="3"/>
  <c r="H132" i="3"/>
  <c r="H56" i="3"/>
  <c r="H88" i="3"/>
  <c r="H94" i="3"/>
  <c r="H32" i="3"/>
  <c r="H116" i="3"/>
  <c r="H58" i="3"/>
  <c r="H99" i="3"/>
  <c r="H127" i="3"/>
  <c r="H23" i="3"/>
  <c r="H80" i="3"/>
  <c r="H91" i="3"/>
  <c r="H123" i="3"/>
  <c r="H78" i="3"/>
  <c r="H15" i="3"/>
  <c r="H112" i="3"/>
  <c r="H85" i="3"/>
  <c r="H93" i="3"/>
  <c r="H75" i="3"/>
  <c r="H38" i="3"/>
  <c r="H100" i="3"/>
  <c r="H68" i="3"/>
  <c r="H113" i="3"/>
  <c r="H81" i="3"/>
  <c r="H27" i="3"/>
  <c r="H59" i="3"/>
  <c r="H105" i="3"/>
  <c r="H55" i="3"/>
  <c r="H30" i="3"/>
  <c r="H21" i="3"/>
  <c r="H115" i="3"/>
  <c r="H71" i="3"/>
  <c r="H118" i="3"/>
  <c r="H62" i="3"/>
  <c r="H125" i="3"/>
  <c r="H33" i="3"/>
  <c r="H61" i="3"/>
  <c r="H66" i="3"/>
  <c r="H34" i="3"/>
  <c r="H36" i="3"/>
  <c r="H4" i="3"/>
  <c r="H49" i="3"/>
  <c r="H17" i="3"/>
  <c r="H28" i="3"/>
  <c r="H2" i="3"/>
  <c r="H86" i="3"/>
  <c r="H20" i="3"/>
  <c r="H82" i="3"/>
  <c r="H131" i="3"/>
  <c r="H107" i="3"/>
  <c r="H6" i="3"/>
  <c r="H43" i="3"/>
  <c r="H13" i="3"/>
  <c r="H120" i="3"/>
  <c r="H95" i="3"/>
  <c r="H64" i="3"/>
  <c r="H96" i="3"/>
  <c r="H26" i="3"/>
  <c r="H122" i="3"/>
  <c r="H119" i="3"/>
  <c r="H92" i="3"/>
  <c r="H9" i="3"/>
  <c r="D7" i="2"/>
</calcChain>
</file>

<file path=xl/sharedStrings.xml><?xml version="1.0" encoding="utf-8"?>
<sst xmlns="http://schemas.openxmlformats.org/spreadsheetml/2006/main" count="48" uniqueCount="24">
  <si>
    <t>Measured data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</si>
  <si>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</si>
  <si>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</si>
  <si>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</si>
  <si>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</si>
  <si>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</si>
  <si>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</si>
  <si>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</si>
  <si>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</si>
  <si>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</si>
  <si>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2. Press F2</t>
  </si>
  <si>
    <t>4. Press Ctrl + Shift + Enter</t>
  </si>
  <si>
    <t>Range of measured values:</t>
  </si>
  <si>
    <t>NOTE: How to write the frequency formula for this sheet</t>
  </si>
  <si>
    <t>3. Enter the formula =FREQUENCY(A2:A151,F2:F243)</t>
  </si>
  <si>
    <t>1. Select G2 to G243</t>
  </si>
  <si>
    <t>Possible value</t>
  </si>
  <si>
    <t>average</t>
  </si>
  <si>
    <t>mean</t>
  </si>
  <si>
    <t>variance</t>
  </si>
  <si>
    <t>standard deviation (scale)</t>
  </si>
  <si>
    <t>Cumulative frequency</t>
  </si>
  <si>
    <t>relative cumulative frequency (empirical CDF)</t>
  </si>
  <si>
    <t>CDF from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</si>
</sst>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Estimation</a:t>
            </a:r>
            <a:r>
              <a:rPr lang="sk-SK" baseline="0"/>
              <a:t> from probability density function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'patient arrival'!$H$1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arrival'!$H$2:$H$243</c:f>
              <c:numCache>
                <c:formatCode>General</c:formatCode>
                <c:ptCount val="242"/>
                <c:pt idx="0">
                  <c:v>8.2987551867219917E-3</c:v>
                </c:pt>
                <c:pt idx="1">
                  <c:v>2.4896265560165973E-2</c:v>
                </c:pt>
                <c:pt idx="2">
                  <c:v>4.1493775933609959E-3</c:v>
                </c:pt>
                <c:pt idx="3">
                  <c:v>4.1493775933609959E-3</c:v>
                </c:pt>
                <c:pt idx="4">
                  <c:v>8.2987551867219917E-3</c:v>
                </c:pt>
                <c:pt idx="5">
                  <c:v>8.2987551867219917E-3</c:v>
                </c:pt>
                <c:pt idx="6">
                  <c:v>0</c:v>
                </c:pt>
                <c:pt idx="7">
                  <c:v>0</c:v>
                </c:pt>
                <c:pt idx="8">
                  <c:v>1.6597510373443983E-2</c:v>
                </c:pt>
                <c:pt idx="9">
                  <c:v>2.4896265560165973E-2</c:v>
                </c:pt>
                <c:pt idx="10">
                  <c:v>1.6597510373443983E-2</c:v>
                </c:pt>
                <c:pt idx="11">
                  <c:v>1.2448132780082987E-2</c:v>
                </c:pt>
                <c:pt idx="12">
                  <c:v>4.1493775933609959E-3</c:v>
                </c:pt>
                <c:pt idx="13">
                  <c:v>8.2987551867219917E-3</c:v>
                </c:pt>
                <c:pt idx="14">
                  <c:v>2.0746887966804978E-2</c:v>
                </c:pt>
                <c:pt idx="15">
                  <c:v>8.2987551867219917E-3</c:v>
                </c:pt>
                <c:pt idx="16">
                  <c:v>8.2987551867219917E-3</c:v>
                </c:pt>
                <c:pt idx="17">
                  <c:v>4.1493775933609959E-3</c:v>
                </c:pt>
                <c:pt idx="18">
                  <c:v>1.6597510373443983E-2</c:v>
                </c:pt>
                <c:pt idx="19">
                  <c:v>0</c:v>
                </c:pt>
                <c:pt idx="20">
                  <c:v>8.2987551867219917E-3</c:v>
                </c:pt>
                <c:pt idx="21">
                  <c:v>8.2987551867219917E-3</c:v>
                </c:pt>
                <c:pt idx="22">
                  <c:v>4.1493775933609959E-3</c:v>
                </c:pt>
                <c:pt idx="23">
                  <c:v>4.1493775933609959E-3</c:v>
                </c:pt>
                <c:pt idx="24">
                  <c:v>4.1493775933609959E-3</c:v>
                </c:pt>
                <c:pt idx="25">
                  <c:v>4.1493775933609959E-3</c:v>
                </c:pt>
                <c:pt idx="26">
                  <c:v>8.2987551867219917E-3</c:v>
                </c:pt>
                <c:pt idx="27">
                  <c:v>4.1493775933609959E-3</c:v>
                </c:pt>
                <c:pt idx="28">
                  <c:v>0</c:v>
                </c:pt>
                <c:pt idx="29">
                  <c:v>8.2987551867219917E-3</c:v>
                </c:pt>
                <c:pt idx="30">
                  <c:v>1.2448132780082987E-2</c:v>
                </c:pt>
                <c:pt idx="31">
                  <c:v>1.2448132780082987E-2</c:v>
                </c:pt>
                <c:pt idx="32">
                  <c:v>4.1493775933609959E-3</c:v>
                </c:pt>
                <c:pt idx="33">
                  <c:v>8.2987551867219917E-3</c:v>
                </c:pt>
                <c:pt idx="34">
                  <c:v>4.1493775933609959E-3</c:v>
                </c:pt>
                <c:pt idx="35">
                  <c:v>0</c:v>
                </c:pt>
                <c:pt idx="36">
                  <c:v>4.1493775933609959E-3</c:v>
                </c:pt>
                <c:pt idx="37">
                  <c:v>1.2448132780082987E-2</c:v>
                </c:pt>
                <c:pt idx="38">
                  <c:v>0</c:v>
                </c:pt>
                <c:pt idx="39">
                  <c:v>0</c:v>
                </c:pt>
                <c:pt idx="40">
                  <c:v>1.2448132780082987E-2</c:v>
                </c:pt>
                <c:pt idx="41">
                  <c:v>4.1493775933609959E-3</c:v>
                </c:pt>
                <c:pt idx="42">
                  <c:v>4.1493775933609959E-3</c:v>
                </c:pt>
                <c:pt idx="43">
                  <c:v>1.2448132780082987E-2</c:v>
                </c:pt>
                <c:pt idx="44">
                  <c:v>0</c:v>
                </c:pt>
                <c:pt idx="45">
                  <c:v>4.1493775933609959E-3</c:v>
                </c:pt>
                <c:pt idx="46">
                  <c:v>8.2987551867219917E-3</c:v>
                </c:pt>
                <c:pt idx="47">
                  <c:v>4.1493775933609959E-3</c:v>
                </c:pt>
                <c:pt idx="48">
                  <c:v>4.1493775933609959E-3</c:v>
                </c:pt>
                <c:pt idx="49">
                  <c:v>1.2448132780082987E-2</c:v>
                </c:pt>
                <c:pt idx="50">
                  <c:v>4.1493775933609959E-3</c:v>
                </c:pt>
                <c:pt idx="51">
                  <c:v>1.2448132780082987E-2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4.1493775933609959E-3</c:v>
                </c:pt>
                <c:pt idx="56">
                  <c:v>4.1493775933609959E-3</c:v>
                </c:pt>
                <c:pt idx="57">
                  <c:v>2.0746887966804978E-2</c:v>
                </c:pt>
                <c:pt idx="58">
                  <c:v>4.1493775933609959E-3</c:v>
                </c:pt>
                <c:pt idx="59">
                  <c:v>4.1493775933609959E-3</c:v>
                </c:pt>
                <c:pt idx="60">
                  <c:v>4.1493775933609959E-3</c:v>
                </c:pt>
                <c:pt idx="61">
                  <c:v>1.2448132780082987E-2</c:v>
                </c:pt>
                <c:pt idx="62">
                  <c:v>8.2987551867219917E-3</c:v>
                </c:pt>
                <c:pt idx="63">
                  <c:v>0</c:v>
                </c:pt>
                <c:pt idx="64">
                  <c:v>0</c:v>
                </c:pt>
                <c:pt idx="65">
                  <c:v>4.1493775933609959E-3</c:v>
                </c:pt>
                <c:pt idx="66">
                  <c:v>4.1493775933609959E-3</c:v>
                </c:pt>
                <c:pt idx="67">
                  <c:v>8.2987551867219917E-3</c:v>
                </c:pt>
                <c:pt idx="68">
                  <c:v>0</c:v>
                </c:pt>
                <c:pt idx="69">
                  <c:v>4.1493775933609959E-3</c:v>
                </c:pt>
                <c:pt idx="70">
                  <c:v>1.2448132780082987E-2</c:v>
                </c:pt>
                <c:pt idx="71">
                  <c:v>8.2987551867219917E-3</c:v>
                </c:pt>
                <c:pt idx="72">
                  <c:v>4.1493775933609959E-3</c:v>
                </c:pt>
                <c:pt idx="73">
                  <c:v>8.2987551867219917E-3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4.1493775933609959E-3</c:v>
                </c:pt>
                <c:pt idx="78">
                  <c:v>0</c:v>
                </c:pt>
                <c:pt idx="79">
                  <c:v>4.1493775933609959E-3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4.1493775933609959E-3</c:v>
                </c:pt>
                <c:pt idx="84">
                  <c:v>4.1493775933609959E-3</c:v>
                </c:pt>
                <c:pt idx="85">
                  <c:v>4.1493775933609959E-3</c:v>
                </c:pt>
                <c:pt idx="86">
                  <c:v>4.1493775933609959E-3</c:v>
                </c:pt>
                <c:pt idx="87">
                  <c:v>0</c:v>
                </c:pt>
                <c:pt idx="88">
                  <c:v>0</c:v>
                </c:pt>
                <c:pt idx="89">
                  <c:v>4.1493775933609959E-3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8.2987551867219917E-3</c:v>
                </c:pt>
                <c:pt idx="95">
                  <c:v>0</c:v>
                </c:pt>
                <c:pt idx="96">
                  <c:v>4.1493775933609959E-3</c:v>
                </c:pt>
                <c:pt idx="97">
                  <c:v>0</c:v>
                </c:pt>
                <c:pt idx="98">
                  <c:v>4.1493775933609959E-3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8.2987551867219917E-3</c:v>
                </c:pt>
                <c:pt idx="105">
                  <c:v>4.1493775933609959E-3</c:v>
                </c:pt>
                <c:pt idx="106">
                  <c:v>0</c:v>
                </c:pt>
                <c:pt idx="107">
                  <c:v>0</c:v>
                </c:pt>
                <c:pt idx="108">
                  <c:v>4.1493775933609959E-3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4.1493775933609959E-3</c:v>
                </c:pt>
                <c:pt idx="121">
                  <c:v>0</c:v>
                </c:pt>
                <c:pt idx="122">
                  <c:v>0</c:v>
                </c:pt>
                <c:pt idx="123">
                  <c:v>4.1493775933609959E-3</c:v>
                </c:pt>
                <c:pt idx="124">
                  <c:v>4.1493775933609959E-3</c:v>
                </c:pt>
                <c:pt idx="125">
                  <c:v>4.1493775933609959E-3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4.1493775933609959E-3</c:v>
                </c:pt>
                <c:pt idx="135">
                  <c:v>4.1493775933609959E-3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4.1493775933609959E-3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4.1493775933609959E-3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4.1493775933609959E-3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4.1493775933609959E-3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4.1493775933609959E-3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4.1493775933609959E-3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0-4D95-AEE7-CF702A12E6AE}"/>
            </c:ext>
          </c:extLst>
        </c:ser>
        <c:ser>
          <c:idx val="1"/>
          <c:order val="1"/>
          <c:tx>
            <c:strRef>
              <c:f>'patient arrival'!$I$1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arrival'!$I$2:$I$243</c:f>
              <c:numCache>
                <c:formatCode>General</c:formatCode>
                <c:ptCount val="242"/>
                <c:pt idx="0">
                  <c:v>2.1739130434782608E-2</c:v>
                </c:pt>
                <c:pt idx="1">
                  <c:v>2.1271640466194734E-2</c:v>
                </c:pt>
                <c:pt idx="2">
                  <c:v>2.0814203653660452E-2</c:v>
                </c:pt>
                <c:pt idx="3">
                  <c:v>2.0366603808697811E-2</c:v>
                </c:pt>
                <c:pt idx="4">
                  <c:v>1.99286293918584E-2</c:v>
                </c:pt>
                <c:pt idx="5">
                  <c:v>1.9500073412752034E-2</c:v>
                </c:pt>
                <c:pt idx="6">
                  <c:v>1.9080733332221354E-2</c:v>
                </c:pt>
                <c:pt idx="7">
                  <c:v>1.8670410966620123E-2</c:v>
                </c:pt>
                <c:pt idx="8">
                  <c:v>1.8268912394149954E-2</c:v>
                </c:pt>
                <c:pt idx="9">
                  <c:v>1.7876047863211269E-2</c:v>
                </c:pt>
                <c:pt idx="10">
                  <c:v>1.7491631702725063E-2</c:v>
                </c:pt>
                <c:pt idx="11">
                  <c:v>1.7115482234383212E-2</c:v>
                </c:pt>
                <c:pt idx="12">
                  <c:v>1.6747421686785779E-2</c:v>
                </c:pt>
                <c:pt idx="13">
                  <c:v>1.6387276111424744E-2</c:v>
                </c:pt>
                <c:pt idx="14">
                  <c:v>1.603487530047449E-2</c:v>
                </c:pt>
                <c:pt idx="15">
                  <c:v>1.5690052706350141E-2</c:v>
                </c:pt>
                <c:pt idx="16">
                  <c:v>1.5352645362995791E-2</c:v>
                </c:pt>
                <c:pt idx="17">
                  <c:v>1.5022493808865358E-2</c:v>
                </c:pt>
                <c:pt idx="18">
                  <c:v>1.4699442011559729E-2</c:v>
                </c:pt>
                <c:pt idx="19">
                  <c:v>1.4383337294084536E-2</c:v>
                </c:pt>
                <c:pt idx="20">
                  <c:v>1.4074030262693717E-2</c:v>
                </c:pt>
                <c:pt idx="21">
                  <c:v>1.3771374736284791E-2</c:v>
                </c:pt>
                <c:pt idx="22">
                  <c:v>1.3475227677312419E-2</c:v>
                </c:pt>
                <c:pt idx="23">
                  <c:v>1.3185449124187683E-2</c:v>
                </c:pt>
                <c:pt idx="24">
                  <c:v>1.2901902125131042E-2</c:v>
                </c:pt>
                <c:pt idx="25">
                  <c:v>1.2624452673447778E-2</c:v>
                </c:pt>
                <c:pt idx="26">
                  <c:v>1.2352969644195317E-2</c:v>
                </c:pt>
                <c:pt idx="27">
                  <c:v>1.2087324732212452E-2</c:v>
                </c:pt>
                <c:pt idx="28">
                  <c:v>1.1827392391481274E-2</c:v>
                </c:pt>
                <c:pt idx="29">
                  <c:v>1.1573049775793052E-2</c:v>
                </c:pt>
                <c:pt idx="30">
                  <c:v>1.1324176680690088E-2</c:v>
                </c:pt>
                <c:pt idx="31">
                  <c:v>1.1080655486656077E-2</c:v>
                </c:pt>
                <c:pt idx="32">
                  <c:v>1.0842371103528143E-2</c:v>
                </c:pt>
                <c:pt idx="33">
                  <c:v>1.0609210916104245E-2</c:v>
                </c:pt>
                <c:pt idx="34">
                  <c:v>1.0381064730920308E-2</c:v>
                </c:pt>
                <c:pt idx="35">
                  <c:v>1.0157824724171843E-2</c:v>
                </c:pt>
                <c:pt idx="36">
                  <c:v>9.9393853907555289E-3</c:v>
                </c:pt>
                <c:pt idx="37">
                  <c:v>9.7256434944066016E-3</c:v>
                </c:pt>
                <c:pt idx="38">
                  <c:v>9.5164980189085396E-3</c:v>
                </c:pt>
                <c:pt idx="39">
                  <c:v>9.3118501203519385E-3</c:v>
                </c:pt>
                <c:pt idx="40">
                  <c:v>9.1116030804200571E-3</c:v>
                </c:pt>
                <c:pt idx="41">
                  <c:v>8.9156622606789224E-3</c:v>
                </c:pt>
                <c:pt idx="42">
                  <c:v>8.7239350578504175E-3</c:v>
                </c:pt>
                <c:pt idx="43">
                  <c:v>8.5363308600471897E-3</c:v>
                </c:pt>
                <c:pt idx="44">
                  <c:v>8.3527610039487062E-3</c:v>
                </c:pt>
                <c:pt idx="45">
                  <c:v>8.1731387328982386E-3</c:v>
                </c:pt>
                <c:pt idx="46">
                  <c:v>7.9973791559009196E-3</c:v>
                </c:pt>
                <c:pt idx="47">
                  <c:v>7.825399207503558E-3</c:v>
                </c:pt>
                <c:pt idx="48">
                  <c:v>7.6571176085372004E-3</c:v>
                </c:pt>
                <c:pt idx="49">
                  <c:v>7.4924548277039192E-3</c:v>
                </c:pt>
                <c:pt idx="50">
                  <c:v>7.3313330439896494E-3</c:v>
                </c:pt>
                <c:pt idx="51">
                  <c:v>7.1736761098853173E-3</c:v>
                </c:pt>
                <c:pt idx="52">
                  <c:v>7.0194095153989049E-3</c:v>
                </c:pt>
                <c:pt idx="53">
                  <c:v>6.8684603528413784E-3</c:v>
                </c:pt>
                <c:pt idx="54">
                  <c:v>6.7207572823699234E-3</c:v>
                </c:pt>
                <c:pt idx="55">
                  <c:v>6.5762304982721169E-3</c:v>
                </c:pt>
                <c:pt idx="56">
                  <c:v>6.4348116959751797E-3</c:v>
                </c:pt>
                <c:pt idx="57">
                  <c:v>6.2964340397646456E-3</c:v>
                </c:pt>
                <c:pt idx="58">
                  <c:v>6.1610321311972461E-3</c:v>
                </c:pt>
                <c:pt idx="59">
                  <c:v>6.0285419781930622E-3</c:v>
                </c:pt>
                <c:pt idx="60">
                  <c:v>5.8989009647923175E-3</c:v>
                </c:pt>
                <c:pt idx="61">
                  <c:v>5.7720478215625669E-3</c:v>
                </c:pt>
                <c:pt idx="62">
                  <c:v>5.6479225966422266E-3</c:v>
                </c:pt>
                <c:pt idx="63">
                  <c:v>5.5264666274068407E-3</c:v>
                </c:pt>
                <c:pt idx="64">
                  <c:v>5.4076225127446158E-3</c:v>
                </c:pt>
                <c:pt idx="65">
                  <c:v>5.2913340859281838E-3</c:v>
                </c:pt>
                <c:pt idx="66">
                  <c:v>5.1775463880697325E-3</c:v>
                </c:pt>
                <c:pt idx="67">
                  <c:v>5.0662056421469674E-3</c:v>
                </c:pt>
                <c:pt idx="68">
                  <c:v>4.9572592275876461E-3</c:v>
                </c:pt>
                <c:pt idx="69">
                  <c:v>4.8506556554006484E-3</c:v>
                </c:pt>
                <c:pt idx="70">
                  <c:v>4.7463445438418522E-3</c:v>
                </c:pt>
                <c:pt idx="71">
                  <c:v>4.6442765946032903E-3</c:v>
                </c:pt>
                <c:pt idx="72">
                  <c:v>4.5444035695143643E-3</c:v>
                </c:pt>
                <c:pt idx="73">
                  <c:v>4.4466782677440708E-3</c:v>
                </c:pt>
                <c:pt idx="74">
                  <c:v>4.3510545034934995E-3</c:v>
                </c:pt>
                <c:pt idx="75">
                  <c:v>4.2574870841680344E-3</c:v>
                </c:pt>
                <c:pt idx="76">
                  <c:v>4.1659317890189477E-3</c:v>
                </c:pt>
                <c:pt idx="77">
                  <c:v>4.0763453482443148E-3</c:v>
                </c:pt>
                <c:pt idx="78">
                  <c:v>3.9886854225393269E-3</c:v>
                </c:pt>
                <c:pt idx="79">
                  <c:v>3.9029105830863959E-3</c:v>
                </c:pt>
                <c:pt idx="80">
                  <c:v>3.8189802919755319E-3</c:v>
                </c:pt>
                <c:pt idx="81">
                  <c:v>3.736854883045797E-3</c:v>
                </c:pt>
                <c:pt idx="82">
                  <c:v>3.6564955431387424E-3</c:v>
                </c:pt>
                <c:pt idx="83">
                  <c:v>3.5778642937549744E-3</c:v>
                </c:pt>
                <c:pt idx="84">
                  <c:v>3.5009239731052123E-3</c:v>
                </c:pt>
                <c:pt idx="85">
                  <c:v>3.4256382185472991E-3</c:v>
                </c:pt>
                <c:pt idx="86">
                  <c:v>3.3519714494009228E-3</c:v>
                </c:pt>
                <c:pt idx="87">
                  <c:v>3.2798888501318797E-3</c:v>
                </c:pt>
                <c:pt idx="88">
                  <c:v>3.2093563538979652E-3</c:v>
                </c:pt>
                <c:pt idx="89">
                  <c:v>3.1403406264486977E-3</c:v>
                </c:pt>
                <c:pt idx="90">
                  <c:v>3.0728090503712654E-3</c:v>
                </c:pt>
                <c:pt idx="91">
                  <c:v>3.0067297096752748E-3</c:v>
                </c:pt>
                <c:pt idx="92">
                  <c:v>2.9420713747089718E-3</c:v>
                </c:pt>
                <c:pt idx="93">
                  <c:v>2.8788034873998562E-3</c:v>
                </c:pt>
                <c:pt idx="94">
                  <c:v>2.8168961468126772E-3</c:v>
                </c:pt>
                <c:pt idx="95">
                  <c:v>2.7563200950179935E-3</c:v>
                </c:pt>
                <c:pt idx="96">
                  <c:v>2.6970467032646412E-3</c:v>
                </c:pt>
                <c:pt idx="97">
                  <c:v>2.639047958449537E-3</c:v>
                </c:pt>
                <c:pt idx="98">
                  <c:v>2.5822964498784531E-3</c:v>
                </c:pt>
                <c:pt idx="99">
                  <c:v>2.5267653563114945E-3</c:v>
                </c:pt>
                <c:pt idx="100">
                  <c:v>2.4724284332871484E-3</c:v>
                </c:pt>
                <c:pt idx="101">
                  <c:v>2.4192600007189422E-3</c:v>
                </c:pt>
                <c:pt idx="102">
                  <c:v>2.36723493075881E-3</c:v>
                </c:pt>
                <c:pt idx="103">
                  <c:v>2.3163286359214655E-3</c:v>
                </c:pt>
                <c:pt idx="104">
                  <c:v>2.2665170574641437E-3</c:v>
                </c:pt>
                <c:pt idx="105">
                  <c:v>2.2177766540162451E-3</c:v>
                </c:pt>
                <c:pt idx="106">
                  <c:v>2.17008439045348E-3</c:v>
                </c:pt>
                <c:pt idx="107">
                  <c:v>2.1234177270112774E-3</c:v>
                </c:pt>
                <c:pt idx="108">
                  <c:v>2.0777546086323041E-3</c:v>
                </c:pt>
                <c:pt idx="109">
                  <c:v>2.0330734545430541E-3</c:v>
                </c:pt>
                <c:pt idx="110">
                  <c:v>1.9893531480546E-3</c:v>
                </c:pt>
                <c:pt idx="111">
                  <c:v>1.9465730265826647E-3</c:v>
                </c:pt>
                <c:pt idx="112">
                  <c:v>1.9047128718823125E-3</c:v>
                </c:pt>
                <c:pt idx="113">
                  <c:v>1.8637529004926347E-3</c:v>
                </c:pt>
                <c:pt idx="114">
                  <c:v>1.8236737543869191E-3</c:v>
                </c:pt>
                <c:pt idx="115">
                  <c:v>1.784456491823887E-3</c:v>
                </c:pt>
                <c:pt idx="116">
                  <c:v>1.7460825783956646E-3</c:v>
                </c:pt>
                <c:pt idx="117">
                  <c:v>1.7085338782682682E-3</c:v>
                </c:pt>
                <c:pt idx="118">
                  <c:v>1.6717926456104519E-3</c:v>
                </c:pt>
                <c:pt idx="119">
                  <c:v>1.6358415162068859E-3</c:v>
                </c:pt>
                <c:pt idx="120">
                  <c:v>1.6006634992516762E-3</c:v>
                </c:pt>
                <c:pt idx="121">
                  <c:v>1.5662419693183694E-3</c:v>
                </c:pt>
                <c:pt idx="122">
                  <c:v>1.5325606585026377E-3</c:v>
                </c:pt>
                <c:pt idx="123">
                  <c:v>1.4996036487339268E-3</c:v>
                </c:pt>
                <c:pt idx="124">
                  <c:v>1.467355364252446E-3</c:v>
                </c:pt>
                <c:pt idx="125">
                  <c:v>1.4358005642479312E-3</c:v>
                </c:pt>
                <c:pt idx="126">
                  <c:v>1.4049243356567106E-3</c:v>
                </c:pt>
                <c:pt idx="127">
                  <c:v>1.3747120861136637E-3</c:v>
                </c:pt>
                <c:pt idx="128">
                  <c:v>1.3451495370557498E-3</c:v>
                </c:pt>
                <c:pt idx="129">
                  <c:v>1.3162227169738372E-3</c:v>
                </c:pt>
                <c:pt idx="130">
                  <c:v>1.2879179548096506E-3</c:v>
                </c:pt>
                <c:pt idx="131">
                  <c:v>1.260221873494716E-3</c:v>
                </c:pt>
                <c:pt idx="132">
                  <c:v>1.2331213836282412E-3</c:v>
                </c:pt>
                <c:pt idx="133">
                  <c:v>1.2066036772909606E-3</c:v>
                </c:pt>
                <c:pt idx="134">
                  <c:v>1.1806562219920012E-3</c:v>
                </c:pt>
                <c:pt idx="135">
                  <c:v>1.1552667547459242E-3</c:v>
                </c:pt>
                <c:pt idx="136">
                  <c:v>1.1304232762771318E-3</c:v>
                </c:pt>
                <c:pt idx="137">
                  <c:v>1.106114045348913E-3</c:v>
                </c:pt>
                <c:pt idx="138">
                  <c:v>1.0823275732144335E-3</c:v>
                </c:pt>
                <c:pt idx="139">
                  <c:v>1.0590526181870584E-3</c:v>
                </c:pt>
                <c:pt idx="140">
                  <c:v>1.0362781803274369E-3</c:v>
                </c:pt>
                <c:pt idx="141">
                  <c:v>1.0139934962448364E-3</c:v>
                </c:pt>
                <c:pt idx="142">
                  <c:v>9.9218803401027698E-4</c:v>
                </c:pt>
                <c:pt idx="143">
                  <c:v>9.7085148817905144E-4</c:v>
                </c:pt>
                <c:pt idx="144">
                  <c:v>9.4997377492028517E-4</c:v>
                </c:pt>
                <c:pt idx="145">
                  <c:v>9.2954502725123289E-4</c:v>
                </c:pt>
                <c:pt idx="146">
                  <c:v>9.0955559037406088E-4</c:v>
                </c:pt>
                <c:pt idx="147">
                  <c:v>8.8999601711290766E-4</c:v>
                </c:pt>
                <c:pt idx="148">
                  <c:v>8.7085706344906897E-4</c:v>
                </c:pt>
                <c:pt idx="149">
                  <c:v>8.5212968415219797E-4</c:v>
                </c:pt>
                <c:pt idx="150">
                  <c:v>8.33805028505451E-4</c:v>
                </c:pt>
                <c:pt idx="151">
                  <c:v>8.1587443612256738E-4</c:v>
                </c:pt>
                <c:pt idx="152">
                  <c:v>7.9832943285489621E-4</c:v>
                </c:pt>
                <c:pt idx="153">
                  <c:v>7.8116172678644304E-4</c:v>
                </c:pt>
                <c:pt idx="154">
                  <c:v>7.6436320431504091E-4</c:v>
                </c:pt>
                <c:pt idx="155">
                  <c:v>7.4792592631779231E-4</c:v>
                </c:pt>
                <c:pt idx="156">
                  <c:v>7.3184212439897573E-4</c:v>
                </c:pt>
                <c:pt idx="157">
                  <c:v>7.1610419721863396E-4</c:v>
                </c:pt>
                <c:pt idx="158">
                  <c:v>7.0070470690011854E-4</c:v>
                </c:pt>
                <c:pt idx="159">
                  <c:v>6.8563637551488524E-4</c:v>
                </c:pt>
                <c:pt idx="160">
                  <c:v>6.70892081642886E-4</c:v>
                </c:pt>
                <c:pt idx="161">
                  <c:v>6.5646485700692392E-4</c:v>
                </c:pt>
                <c:pt idx="162">
                  <c:v>6.4234788317938816E-4</c:v>
                </c:pt>
                <c:pt idx="163">
                  <c:v>6.2853448835980749E-4</c:v>
                </c:pt>
                <c:pt idx="164">
                  <c:v>6.1501814422170028E-4</c:v>
                </c:pt>
                <c:pt idx="165">
                  <c:v>6.0179246282723409E-4</c:v>
                </c:pt>
                <c:pt idx="166">
                  <c:v>5.8885119360823203E-4</c:v>
                </c:pt>
                <c:pt idx="167">
                  <c:v>5.7618822041210138E-4</c:v>
                </c:pt>
                <c:pt idx="168">
                  <c:v>5.6379755861128808E-4</c:v>
                </c:pt>
                <c:pt idx="169">
                  <c:v>5.5167335227489288E-4</c:v>
                </c:pt>
                <c:pt idx="170">
                  <c:v>5.398098714011081E-4</c:v>
                </c:pt>
                <c:pt idx="171">
                  <c:v>5.2820150920917044E-4</c:v>
                </c:pt>
                <c:pt idx="172">
                  <c:v>5.1684277948955059E-4</c:v>
                </c:pt>
                <c:pt idx="173">
                  <c:v>5.0572831401112233E-4</c:v>
                </c:pt>
                <c:pt idx="174">
                  <c:v>4.9485285998409365E-4</c:v>
                </c:pt>
                <c:pt idx="175">
                  <c:v>4.8421127757749269E-4</c:v>
                </c:pt>
                <c:pt idx="176">
                  <c:v>4.7379853749004118E-4</c:v>
                </c:pt>
                <c:pt idx="177">
                  <c:v>4.6360971857326418E-4</c:v>
                </c:pt>
                <c:pt idx="178">
                  <c:v>4.5364000550571313E-4</c:v>
                </c:pt>
                <c:pt idx="179">
                  <c:v>4.438846865172059E-4</c:v>
                </c:pt>
                <c:pt idx="180">
                  <c:v>4.3433915116200382E-4</c:v>
                </c:pt>
                <c:pt idx="181">
                  <c:v>4.2499888813987626E-4</c:v>
                </c:pt>
                <c:pt idx="182">
                  <c:v>4.1585948316402222E-4</c:v>
                </c:pt>
                <c:pt idx="183">
                  <c:v>4.0691661687484152E-4</c:v>
                </c:pt>
                <c:pt idx="184">
                  <c:v>3.9816606279856912E-4</c:v>
                </c:pt>
                <c:pt idx="185">
                  <c:v>3.8960368534980808E-4</c:v>
                </c:pt>
                <c:pt idx="186">
                  <c:v>3.8122543787701639E-4</c:v>
                </c:pt>
                <c:pt idx="187">
                  <c:v>3.730273607500274E-4</c:v>
                </c:pt>
                <c:pt idx="188">
                  <c:v>3.6500557948869288E-4</c:v>
                </c:pt>
                <c:pt idx="189">
                  <c:v>3.5715630293177257E-4</c:v>
                </c:pt>
                <c:pt idx="190">
                  <c:v>3.4947582144520003E-4</c:v>
                </c:pt>
                <c:pt idx="191">
                  <c:v>3.4196050516887655E-4</c:v>
                </c:pt>
                <c:pt idx="192">
                  <c:v>3.346068023011708E-4</c:v>
                </c:pt>
                <c:pt idx="193">
                  <c:v>3.2741123742030602E-4</c:v>
                </c:pt>
                <c:pt idx="194">
                  <c:v>3.2037040984184676E-4</c:v>
                </c:pt>
                <c:pt idx="195">
                  <c:v>3.1348099201150824E-4</c:v>
                </c:pt>
                <c:pt idx="196">
                  <c:v>3.0673972793252371E-4</c:v>
                </c:pt>
                <c:pt idx="197">
                  <c:v>3.0014343162683573E-4</c:v>
                </c:pt>
                <c:pt idx="198">
                  <c:v>2.9368898562937381E-4</c:v>
                </c:pt>
                <c:pt idx="199">
                  <c:v>2.873733395147156E-4</c:v>
                </c:pt>
                <c:pt idx="200">
                  <c:v>2.8119350845543021E-4</c:v>
                </c:pt>
                <c:pt idx="201">
                  <c:v>2.7514657181142269E-4</c:v>
                </c:pt>
                <c:pt idx="202">
                  <c:v>2.6922967174961633E-4</c:v>
                </c:pt>
                <c:pt idx="203">
                  <c:v>2.6344001189331547E-4</c:v>
                </c:pt>
                <c:pt idx="204">
                  <c:v>2.5777485600061474E-4</c:v>
                </c:pt>
                <c:pt idx="205">
                  <c:v>2.522315266712292E-4</c:v>
                </c:pt>
                <c:pt idx="206">
                  <c:v>2.4680740408113063E-4</c:v>
                </c:pt>
                <c:pt idx="207">
                  <c:v>2.4149992474439795E-4</c:v>
                </c:pt>
                <c:pt idx="208">
                  <c:v>2.3630658030169237E-4</c:v>
                </c:pt>
                <c:pt idx="209">
                  <c:v>2.3122491633478429E-4</c:v>
                </c:pt>
                <c:pt idx="210">
                  <c:v>2.2625253120657661E-4</c:v>
                </c:pt>
                <c:pt idx="211">
                  <c:v>2.2138707492606893E-4</c:v>
                </c:pt>
                <c:pt idx="212">
                  <c:v>2.1662624803773316E-4</c:v>
                </c:pt>
                <c:pt idx="213">
                  <c:v>2.1196780053477169E-4</c:v>
                </c:pt>
                <c:pt idx="214">
                  <c:v>2.0740953079574409E-4</c:v>
                </c:pt>
                <c:pt idx="215">
                  <c:v>2.0294928454406386E-4</c:v>
                </c:pt>
                <c:pt idx="216">
                  <c:v>1.9858495382986787E-4</c:v>
                </c:pt>
                <c:pt idx="217">
                  <c:v>1.9431447603378209E-4</c:v>
                </c:pt>
                <c:pt idx="218">
                  <c:v>1.9013583289211085E-4</c:v>
                </c:pt>
                <c:pt idx="219">
                  <c:v>1.8604704954298731E-4</c:v>
                </c:pt>
                <c:pt idx="220">
                  <c:v>1.8204619359303835E-4</c:v>
                </c:pt>
                <c:pt idx="221">
                  <c:v>1.7813137420411826E-4</c:v>
                </c:pt>
                <c:pt idx="222">
                  <c:v>1.7430074119968305E-4</c:v>
                </c:pt>
                <c:pt idx="223">
                  <c:v>1.7055248419038207E-4</c:v>
                </c:pt>
                <c:pt idx="224">
                  <c:v>1.6688483171845169E-4</c:v>
                </c:pt>
                <c:pt idx="225">
                  <c:v>1.6329605042051057E-4</c:v>
                </c:pt>
                <c:pt idx="226">
                  <c:v>1.5978444420835662E-4</c:v>
                </c:pt>
                <c:pt idx="227">
                  <c:v>1.5634835346738197E-4</c:v>
                </c:pt>
                <c:pt idx="228">
                  <c:v>1.5298615427222531E-4</c:v>
                </c:pt>
                <c:pt idx="229">
                  <c:v>1.4969625761929067E-4</c:v>
                </c:pt>
                <c:pt idx="230">
                  <c:v>1.4647710867577102E-4</c:v>
                </c:pt>
                <c:pt idx="231">
                  <c:v>1.4332718604482183E-4</c:v>
                </c:pt>
                <c:pt idx="232">
                  <c:v>1.4024500104653517E-4</c:v>
                </c:pt>
                <c:pt idx="233">
                  <c:v>1.3722909701437808E-4</c:v>
                </c:pt>
                <c:pt idx="234">
                  <c:v>1.342780486067588E-4</c:v>
                </c:pt>
                <c:pt idx="235">
                  <c:v>1.3139046113339885E-4</c:v>
                </c:pt>
                <c:pt idx="236">
                  <c:v>1.2856496989619096E-4</c:v>
                </c:pt>
                <c:pt idx="237">
                  <c:v>1.2580023954423039E-4</c:v>
                </c:pt>
                <c:pt idx="238">
                  <c:v>1.2309496344271799E-4</c:v>
                </c:pt>
                <c:pt idx="239">
                  <c:v>1.2044786305543262E-4</c:v>
                </c:pt>
                <c:pt idx="240">
                  <c:v>1.1785768734048454E-4</c:v>
                </c:pt>
                <c:pt idx="241">
                  <c:v>1.1532321215906303E-4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0-4D95-AEE7-CF702A12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79576"/>
        <c:axId val="483582200"/>
      </c:scatterChart>
      <c:valAx>
        <c:axId val="48357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82200"/>
        <c:crosses val="autoZero"/>
        <c:crossBetween val="midCat"/>
      </c:valAx>
      <c:valAx>
        <c:axId val="483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7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0" i="0" baseline="0">
                <a:effectLst/>
              </a:rPr>
              <a:t>Estimation from </a:t>
            </a:r>
            <a:r>
              <a:rPr lang="sk-SK" sz="1400" b="0" i="0" u="none" strike="noStrike" baseline="0">
                <a:effectLst/>
              </a:rPr>
              <a:t>c</a:t>
            </a:r>
            <a:r>
              <a:rPr lang="cs-CZ" sz="1400" b="0" i="0" u="none" strike="noStrike" baseline="0">
                <a:effectLst/>
              </a:rPr>
              <a:t>umulative distribution function</a:t>
            </a:r>
            <a:endParaRPr lang="sk-SK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5.3864741907261593E-2"/>
          <c:y val="0.14281075633676252"/>
          <c:w val="0.90204636920384951"/>
          <c:h val="0.679788998936444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'patient arrival'!$L$1</c:f>
              <c:strCache>
                <c:ptCount val="1"/>
                <c:pt idx="0">
                  <c:v>relative cumulative frequency (empirical CDF)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arrival'!$L$2:$L$243</c:f>
              <c:numCache>
                <c:formatCode>General</c:formatCode>
                <c:ptCount val="242"/>
                <c:pt idx="0">
                  <c:v>1.3333333333333334E-2</c:v>
                </c:pt>
                <c:pt idx="1">
                  <c:v>5.3333333333333337E-2</c:v>
                </c:pt>
                <c:pt idx="2">
                  <c:v>0.06</c:v>
                </c:pt>
                <c:pt idx="3">
                  <c:v>6.6666666666666666E-2</c:v>
                </c:pt>
                <c:pt idx="4">
                  <c:v>0.08</c:v>
                </c:pt>
                <c:pt idx="5">
                  <c:v>9.3333333333333338E-2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0.12</c:v>
                </c:pt>
                <c:pt idx="9">
                  <c:v>0.16</c:v>
                </c:pt>
                <c:pt idx="10">
                  <c:v>0.18666666666666668</c:v>
                </c:pt>
                <c:pt idx="11">
                  <c:v>0.20666666666666667</c:v>
                </c:pt>
                <c:pt idx="12">
                  <c:v>0.21333333333333335</c:v>
                </c:pt>
                <c:pt idx="13">
                  <c:v>0.22666666666666666</c:v>
                </c:pt>
                <c:pt idx="14">
                  <c:v>0.26</c:v>
                </c:pt>
                <c:pt idx="15">
                  <c:v>0.27333333333333332</c:v>
                </c:pt>
                <c:pt idx="16">
                  <c:v>0.28666666666666668</c:v>
                </c:pt>
                <c:pt idx="17">
                  <c:v>0.29333333333333333</c:v>
                </c:pt>
                <c:pt idx="18">
                  <c:v>0.32</c:v>
                </c:pt>
                <c:pt idx="19">
                  <c:v>0.32</c:v>
                </c:pt>
                <c:pt idx="20">
                  <c:v>0.33333333333333331</c:v>
                </c:pt>
                <c:pt idx="21">
                  <c:v>0.34666666666666668</c:v>
                </c:pt>
                <c:pt idx="22">
                  <c:v>0.35333333333333333</c:v>
                </c:pt>
                <c:pt idx="23">
                  <c:v>0.36</c:v>
                </c:pt>
                <c:pt idx="24">
                  <c:v>0.36666666666666664</c:v>
                </c:pt>
                <c:pt idx="25">
                  <c:v>0.37333333333333335</c:v>
                </c:pt>
                <c:pt idx="26">
                  <c:v>0.38666666666666666</c:v>
                </c:pt>
                <c:pt idx="27">
                  <c:v>0.39333333333333331</c:v>
                </c:pt>
                <c:pt idx="28">
                  <c:v>0.39333333333333331</c:v>
                </c:pt>
                <c:pt idx="29">
                  <c:v>0.40666666666666668</c:v>
                </c:pt>
                <c:pt idx="30">
                  <c:v>0.42666666666666669</c:v>
                </c:pt>
                <c:pt idx="31">
                  <c:v>0.44666666666666666</c:v>
                </c:pt>
                <c:pt idx="32">
                  <c:v>0.45333333333333331</c:v>
                </c:pt>
                <c:pt idx="33">
                  <c:v>0.46666666666666667</c:v>
                </c:pt>
                <c:pt idx="34">
                  <c:v>0.47333333333333333</c:v>
                </c:pt>
                <c:pt idx="35">
                  <c:v>0.47333333333333333</c:v>
                </c:pt>
                <c:pt idx="36">
                  <c:v>0.48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0.52</c:v>
                </c:pt>
                <c:pt idx="41">
                  <c:v>0.52666666666666662</c:v>
                </c:pt>
                <c:pt idx="42">
                  <c:v>0.53333333333333333</c:v>
                </c:pt>
                <c:pt idx="43">
                  <c:v>0.55333333333333334</c:v>
                </c:pt>
                <c:pt idx="44">
                  <c:v>0.55333333333333334</c:v>
                </c:pt>
                <c:pt idx="45">
                  <c:v>0.56000000000000005</c:v>
                </c:pt>
                <c:pt idx="46">
                  <c:v>0.57333333333333336</c:v>
                </c:pt>
                <c:pt idx="47">
                  <c:v>0.57999999999999996</c:v>
                </c:pt>
                <c:pt idx="48">
                  <c:v>0.58666666666666667</c:v>
                </c:pt>
                <c:pt idx="49">
                  <c:v>0.60666666666666669</c:v>
                </c:pt>
                <c:pt idx="50">
                  <c:v>0.61333333333333329</c:v>
                </c:pt>
                <c:pt idx="51">
                  <c:v>0.6333333333333333</c:v>
                </c:pt>
                <c:pt idx="52">
                  <c:v>0.6333333333333333</c:v>
                </c:pt>
                <c:pt idx="53">
                  <c:v>0.6333333333333333</c:v>
                </c:pt>
                <c:pt idx="54">
                  <c:v>0.6333333333333333</c:v>
                </c:pt>
                <c:pt idx="55">
                  <c:v>0.64</c:v>
                </c:pt>
                <c:pt idx="56">
                  <c:v>0.64666666666666661</c:v>
                </c:pt>
                <c:pt idx="57">
                  <c:v>0.68</c:v>
                </c:pt>
                <c:pt idx="58">
                  <c:v>0.68666666666666665</c:v>
                </c:pt>
                <c:pt idx="59">
                  <c:v>0.69333333333333336</c:v>
                </c:pt>
                <c:pt idx="60">
                  <c:v>0.7</c:v>
                </c:pt>
                <c:pt idx="61">
                  <c:v>0.72</c:v>
                </c:pt>
                <c:pt idx="62">
                  <c:v>0.73333333333333328</c:v>
                </c:pt>
                <c:pt idx="63">
                  <c:v>0.73333333333333328</c:v>
                </c:pt>
                <c:pt idx="64">
                  <c:v>0.73333333333333328</c:v>
                </c:pt>
                <c:pt idx="65">
                  <c:v>0.74</c:v>
                </c:pt>
                <c:pt idx="66">
                  <c:v>0.7466666666666667</c:v>
                </c:pt>
                <c:pt idx="67">
                  <c:v>0.76</c:v>
                </c:pt>
                <c:pt idx="68">
                  <c:v>0.76</c:v>
                </c:pt>
                <c:pt idx="69">
                  <c:v>0.76666666666666672</c:v>
                </c:pt>
                <c:pt idx="70">
                  <c:v>0.78666666666666663</c:v>
                </c:pt>
                <c:pt idx="71">
                  <c:v>0.8</c:v>
                </c:pt>
                <c:pt idx="72">
                  <c:v>0.80666666666666664</c:v>
                </c:pt>
                <c:pt idx="73">
                  <c:v>0.82</c:v>
                </c:pt>
                <c:pt idx="74">
                  <c:v>0.82</c:v>
                </c:pt>
                <c:pt idx="75">
                  <c:v>0.82</c:v>
                </c:pt>
                <c:pt idx="76">
                  <c:v>0.82</c:v>
                </c:pt>
                <c:pt idx="77">
                  <c:v>0.82666666666666666</c:v>
                </c:pt>
                <c:pt idx="78">
                  <c:v>0.82666666666666666</c:v>
                </c:pt>
                <c:pt idx="79">
                  <c:v>0.83333333333333337</c:v>
                </c:pt>
                <c:pt idx="80">
                  <c:v>0.83333333333333337</c:v>
                </c:pt>
                <c:pt idx="81">
                  <c:v>0.83333333333333337</c:v>
                </c:pt>
                <c:pt idx="82">
                  <c:v>0.83333333333333337</c:v>
                </c:pt>
                <c:pt idx="83">
                  <c:v>0.84</c:v>
                </c:pt>
                <c:pt idx="84">
                  <c:v>0.84666666666666668</c:v>
                </c:pt>
                <c:pt idx="85">
                  <c:v>0.85333333333333339</c:v>
                </c:pt>
                <c:pt idx="86">
                  <c:v>0.86</c:v>
                </c:pt>
                <c:pt idx="87">
                  <c:v>0.86</c:v>
                </c:pt>
                <c:pt idx="88">
                  <c:v>0.86</c:v>
                </c:pt>
                <c:pt idx="89">
                  <c:v>0.8666666666666667</c:v>
                </c:pt>
                <c:pt idx="90">
                  <c:v>0.8666666666666667</c:v>
                </c:pt>
                <c:pt idx="91">
                  <c:v>0.8666666666666667</c:v>
                </c:pt>
                <c:pt idx="92">
                  <c:v>0.8666666666666667</c:v>
                </c:pt>
                <c:pt idx="93">
                  <c:v>0.8666666666666667</c:v>
                </c:pt>
                <c:pt idx="94">
                  <c:v>0.88</c:v>
                </c:pt>
                <c:pt idx="95">
                  <c:v>0.88</c:v>
                </c:pt>
                <c:pt idx="96">
                  <c:v>0.88666666666666671</c:v>
                </c:pt>
                <c:pt idx="97">
                  <c:v>0.88666666666666671</c:v>
                </c:pt>
                <c:pt idx="98">
                  <c:v>0.89333333333333331</c:v>
                </c:pt>
                <c:pt idx="99">
                  <c:v>0.89333333333333331</c:v>
                </c:pt>
                <c:pt idx="100">
                  <c:v>0.89333333333333331</c:v>
                </c:pt>
                <c:pt idx="101">
                  <c:v>0.89333333333333331</c:v>
                </c:pt>
                <c:pt idx="102">
                  <c:v>0.89333333333333331</c:v>
                </c:pt>
                <c:pt idx="103">
                  <c:v>0.89333333333333331</c:v>
                </c:pt>
                <c:pt idx="104">
                  <c:v>0.90666666666666662</c:v>
                </c:pt>
                <c:pt idx="105">
                  <c:v>0.91333333333333333</c:v>
                </c:pt>
                <c:pt idx="106">
                  <c:v>0.91333333333333333</c:v>
                </c:pt>
                <c:pt idx="107">
                  <c:v>0.91333333333333333</c:v>
                </c:pt>
                <c:pt idx="108">
                  <c:v>0.92</c:v>
                </c:pt>
                <c:pt idx="109">
                  <c:v>0.92</c:v>
                </c:pt>
                <c:pt idx="110">
                  <c:v>0.92</c:v>
                </c:pt>
                <c:pt idx="111">
                  <c:v>0.92</c:v>
                </c:pt>
                <c:pt idx="112">
                  <c:v>0.92</c:v>
                </c:pt>
                <c:pt idx="113">
                  <c:v>0.92</c:v>
                </c:pt>
                <c:pt idx="114">
                  <c:v>0.92</c:v>
                </c:pt>
                <c:pt idx="115">
                  <c:v>0.92</c:v>
                </c:pt>
                <c:pt idx="116">
                  <c:v>0.92</c:v>
                </c:pt>
                <c:pt idx="117">
                  <c:v>0.92</c:v>
                </c:pt>
                <c:pt idx="118">
                  <c:v>0.92</c:v>
                </c:pt>
                <c:pt idx="119">
                  <c:v>0.92</c:v>
                </c:pt>
                <c:pt idx="120">
                  <c:v>0.92666666666666664</c:v>
                </c:pt>
                <c:pt idx="121">
                  <c:v>0.92666666666666664</c:v>
                </c:pt>
                <c:pt idx="122">
                  <c:v>0.92666666666666664</c:v>
                </c:pt>
                <c:pt idx="123">
                  <c:v>0.93333333333333335</c:v>
                </c:pt>
                <c:pt idx="124">
                  <c:v>0.94</c:v>
                </c:pt>
                <c:pt idx="125">
                  <c:v>0.94666666666666666</c:v>
                </c:pt>
                <c:pt idx="126">
                  <c:v>0.94666666666666666</c:v>
                </c:pt>
                <c:pt idx="127">
                  <c:v>0.94666666666666666</c:v>
                </c:pt>
                <c:pt idx="128">
                  <c:v>0.94666666666666666</c:v>
                </c:pt>
                <c:pt idx="129">
                  <c:v>0.94666666666666666</c:v>
                </c:pt>
                <c:pt idx="130">
                  <c:v>0.94666666666666666</c:v>
                </c:pt>
                <c:pt idx="131">
                  <c:v>0.94666666666666666</c:v>
                </c:pt>
                <c:pt idx="132">
                  <c:v>0.94666666666666666</c:v>
                </c:pt>
                <c:pt idx="133">
                  <c:v>0.94666666666666666</c:v>
                </c:pt>
                <c:pt idx="134">
                  <c:v>0.95333333333333337</c:v>
                </c:pt>
                <c:pt idx="135">
                  <c:v>0.96</c:v>
                </c:pt>
                <c:pt idx="136">
                  <c:v>0.96</c:v>
                </c:pt>
                <c:pt idx="137">
                  <c:v>0.96</c:v>
                </c:pt>
                <c:pt idx="138">
                  <c:v>0.96</c:v>
                </c:pt>
                <c:pt idx="139">
                  <c:v>0.96</c:v>
                </c:pt>
                <c:pt idx="140">
                  <c:v>0.96</c:v>
                </c:pt>
                <c:pt idx="141">
                  <c:v>0.96666666666666667</c:v>
                </c:pt>
                <c:pt idx="142">
                  <c:v>0.96666666666666667</c:v>
                </c:pt>
                <c:pt idx="143">
                  <c:v>0.96666666666666667</c:v>
                </c:pt>
                <c:pt idx="144">
                  <c:v>0.96666666666666667</c:v>
                </c:pt>
                <c:pt idx="145">
                  <c:v>0.96666666666666667</c:v>
                </c:pt>
                <c:pt idx="146">
                  <c:v>0.97333333333333338</c:v>
                </c:pt>
                <c:pt idx="147">
                  <c:v>0.97333333333333338</c:v>
                </c:pt>
                <c:pt idx="148">
                  <c:v>0.97333333333333338</c:v>
                </c:pt>
                <c:pt idx="149">
                  <c:v>0.97333333333333338</c:v>
                </c:pt>
                <c:pt idx="150">
                  <c:v>0.97333333333333338</c:v>
                </c:pt>
                <c:pt idx="151">
                  <c:v>0.97333333333333338</c:v>
                </c:pt>
                <c:pt idx="152">
                  <c:v>0.97333333333333338</c:v>
                </c:pt>
                <c:pt idx="153">
                  <c:v>0.97333333333333338</c:v>
                </c:pt>
                <c:pt idx="154">
                  <c:v>0.97333333333333338</c:v>
                </c:pt>
                <c:pt idx="155">
                  <c:v>0.98</c:v>
                </c:pt>
                <c:pt idx="156">
                  <c:v>0.98</c:v>
                </c:pt>
                <c:pt idx="157">
                  <c:v>0.98</c:v>
                </c:pt>
                <c:pt idx="158">
                  <c:v>0.98</c:v>
                </c:pt>
                <c:pt idx="159">
                  <c:v>0.98</c:v>
                </c:pt>
                <c:pt idx="160">
                  <c:v>0.98</c:v>
                </c:pt>
                <c:pt idx="161">
                  <c:v>0.98</c:v>
                </c:pt>
                <c:pt idx="162">
                  <c:v>0.98</c:v>
                </c:pt>
                <c:pt idx="163">
                  <c:v>0.98</c:v>
                </c:pt>
                <c:pt idx="164">
                  <c:v>0.98</c:v>
                </c:pt>
                <c:pt idx="165">
                  <c:v>0.98</c:v>
                </c:pt>
                <c:pt idx="166">
                  <c:v>0.98</c:v>
                </c:pt>
                <c:pt idx="167">
                  <c:v>0.98</c:v>
                </c:pt>
                <c:pt idx="168">
                  <c:v>0.98</c:v>
                </c:pt>
                <c:pt idx="169">
                  <c:v>0.98</c:v>
                </c:pt>
                <c:pt idx="170">
                  <c:v>0.98</c:v>
                </c:pt>
                <c:pt idx="171">
                  <c:v>0.98</c:v>
                </c:pt>
                <c:pt idx="172">
                  <c:v>0.98</c:v>
                </c:pt>
                <c:pt idx="173">
                  <c:v>0.98</c:v>
                </c:pt>
                <c:pt idx="174">
                  <c:v>0.98</c:v>
                </c:pt>
                <c:pt idx="175">
                  <c:v>0.98</c:v>
                </c:pt>
                <c:pt idx="176">
                  <c:v>0.98</c:v>
                </c:pt>
                <c:pt idx="177">
                  <c:v>0.98</c:v>
                </c:pt>
                <c:pt idx="178">
                  <c:v>0.98</c:v>
                </c:pt>
                <c:pt idx="179">
                  <c:v>0.98</c:v>
                </c:pt>
                <c:pt idx="180">
                  <c:v>0.98</c:v>
                </c:pt>
                <c:pt idx="181">
                  <c:v>0.98</c:v>
                </c:pt>
                <c:pt idx="182">
                  <c:v>0.98</c:v>
                </c:pt>
                <c:pt idx="183">
                  <c:v>0.98</c:v>
                </c:pt>
                <c:pt idx="184">
                  <c:v>0.98</c:v>
                </c:pt>
                <c:pt idx="185">
                  <c:v>0.98</c:v>
                </c:pt>
                <c:pt idx="186">
                  <c:v>0.98</c:v>
                </c:pt>
                <c:pt idx="187">
                  <c:v>0.98</c:v>
                </c:pt>
                <c:pt idx="188">
                  <c:v>0.98</c:v>
                </c:pt>
                <c:pt idx="189">
                  <c:v>0.98</c:v>
                </c:pt>
                <c:pt idx="190">
                  <c:v>0.98</c:v>
                </c:pt>
                <c:pt idx="191">
                  <c:v>0.98666666666666669</c:v>
                </c:pt>
                <c:pt idx="192">
                  <c:v>0.98666666666666669</c:v>
                </c:pt>
                <c:pt idx="193">
                  <c:v>0.98666666666666669</c:v>
                </c:pt>
                <c:pt idx="194">
                  <c:v>0.98666666666666669</c:v>
                </c:pt>
                <c:pt idx="195">
                  <c:v>0.98666666666666669</c:v>
                </c:pt>
                <c:pt idx="196">
                  <c:v>0.98666666666666669</c:v>
                </c:pt>
                <c:pt idx="197">
                  <c:v>0.98666666666666669</c:v>
                </c:pt>
                <c:pt idx="198">
                  <c:v>0.98666666666666669</c:v>
                </c:pt>
                <c:pt idx="199">
                  <c:v>0.98666666666666669</c:v>
                </c:pt>
                <c:pt idx="200">
                  <c:v>0.98666666666666669</c:v>
                </c:pt>
                <c:pt idx="201">
                  <c:v>0.98666666666666669</c:v>
                </c:pt>
                <c:pt idx="202">
                  <c:v>0.98666666666666669</c:v>
                </c:pt>
                <c:pt idx="203">
                  <c:v>0.99333333333333329</c:v>
                </c:pt>
                <c:pt idx="204">
                  <c:v>0.99333333333333329</c:v>
                </c:pt>
                <c:pt idx="205">
                  <c:v>0.99333333333333329</c:v>
                </c:pt>
                <c:pt idx="206">
                  <c:v>0.99333333333333329</c:v>
                </c:pt>
                <c:pt idx="207">
                  <c:v>0.99333333333333329</c:v>
                </c:pt>
                <c:pt idx="208">
                  <c:v>0.99333333333333329</c:v>
                </c:pt>
                <c:pt idx="209">
                  <c:v>0.99333333333333329</c:v>
                </c:pt>
                <c:pt idx="210">
                  <c:v>0.99333333333333329</c:v>
                </c:pt>
                <c:pt idx="211">
                  <c:v>0.99333333333333329</c:v>
                </c:pt>
                <c:pt idx="212">
                  <c:v>0.99333333333333329</c:v>
                </c:pt>
                <c:pt idx="213">
                  <c:v>0.99333333333333329</c:v>
                </c:pt>
                <c:pt idx="214">
                  <c:v>0.99333333333333329</c:v>
                </c:pt>
                <c:pt idx="215">
                  <c:v>0.99333333333333329</c:v>
                </c:pt>
                <c:pt idx="216">
                  <c:v>0.99333333333333329</c:v>
                </c:pt>
                <c:pt idx="217">
                  <c:v>0.99333333333333329</c:v>
                </c:pt>
                <c:pt idx="218">
                  <c:v>0.99333333333333329</c:v>
                </c:pt>
                <c:pt idx="219">
                  <c:v>0.99333333333333329</c:v>
                </c:pt>
                <c:pt idx="220">
                  <c:v>0.99333333333333329</c:v>
                </c:pt>
                <c:pt idx="221">
                  <c:v>0.99333333333333329</c:v>
                </c:pt>
                <c:pt idx="222">
                  <c:v>0.99333333333333329</c:v>
                </c:pt>
                <c:pt idx="223">
                  <c:v>0.99333333333333329</c:v>
                </c:pt>
                <c:pt idx="224">
                  <c:v>0.99333333333333329</c:v>
                </c:pt>
                <c:pt idx="225">
                  <c:v>0.99333333333333329</c:v>
                </c:pt>
                <c:pt idx="226">
                  <c:v>0.99333333333333329</c:v>
                </c:pt>
                <c:pt idx="227">
                  <c:v>0.99333333333333329</c:v>
                </c:pt>
                <c:pt idx="228">
                  <c:v>0.99333333333333329</c:v>
                </c:pt>
                <c:pt idx="229">
                  <c:v>0.99333333333333329</c:v>
                </c:pt>
                <c:pt idx="230">
                  <c:v>0.99333333333333329</c:v>
                </c:pt>
                <c:pt idx="231">
                  <c:v>0.99333333333333329</c:v>
                </c:pt>
                <c:pt idx="232">
                  <c:v>0.99333333333333329</c:v>
                </c:pt>
                <c:pt idx="233">
                  <c:v>0.99333333333333329</c:v>
                </c:pt>
                <c:pt idx="234">
                  <c:v>0.99333333333333329</c:v>
                </c:pt>
                <c:pt idx="235">
                  <c:v>0.99333333333333329</c:v>
                </c:pt>
                <c:pt idx="236">
                  <c:v>0.99333333333333329</c:v>
                </c:pt>
                <c:pt idx="237">
                  <c:v>0.99333333333333329</c:v>
                </c:pt>
                <c:pt idx="238">
                  <c:v>0.99333333333333329</c:v>
                </c:pt>
                <c:pt idx="239">
                  <c:v>0.99333333333333329</c:v>
                </c:pt>
                <c:pt idx="240">
                  <c:v>0.99333333333333329</c:v>
                </c:pt>
                <c:pt idx="24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95-411C-8A0B-278EEE28CB32}"/>
            </c:ext>
          </c:extLst>
        </c:ser>
        <c:ser>
          <c:idx val="1"/>
          <c:order val="1"/>
          <c:tx>
            <c:strRef>
              <c:f>'patient arrival'!$M$1</c:f>
              <c:strCache>
                <c:ptCount val="1"/>
                <c:pt idx="0">
                  <c:v>CDF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arrival'!$M$2:$M$243</c:f>
              <c:numCache>
                <c:formatCode>General</c:formatCode>
                <c:ptCount val="242"/>
                <c:pt idx="0">
                  <c:v>0</c:v>
                </c:pt>
                <c:pt idx="1">
                  <c:v>2.150453855504221E-2</c:v>
                </c:pt>
                <c:pt idx="2">
                  <c:v>4.2546631931619124E-2</c:v>
                </c:pt>
                <c:pt idx="3">
                  <c:v>6.3136224799900637E-2</c:v>
                </c:pt>
                <c:pt idx="4">
                  <c:v>8.328304797451358E-2</c:v>
                </c:pt>
                <c:pt idx="5">
                  <c:v>0.10299662301340644</c:v>
                </c:pt>
                <c:pt idx="6">
                  <c:v>0.12228626671781771</c:v>
                </c:pt>
                <c:pt idx="7">
                  <c:v>0.14116109553547443</c:v>
                </c:pt>
                <c:pt idx="8">
                  <c:v>0.15963002986910202</c:v>
                </c:pt>
                <c:pt idx="9">
                  <c:v>0.17770179829228158</c:v>
                </c:pt>
                <c:pt idx="10">
                  <c:v>0.19538494167464709</c:v>
                </c:pt>
                <c:pt idx="11">
                  <c:v>0.21268781721837221</c:v>
                </c:pt>
                <c:pt idx="12">
                  <c:v>0.22961860240785414</c:v>
                </c:pt>
                <c:pt idx="13">
                  <c:v>0.24618529887446172</c:v>
                </c:pt>
                <c:pt idx="14">
                  <c:v>0.26239573617817352</c:v>
                </c:pt>
                <c:pt idx="15">
                  <c:v>0.27825757550789348</c:v>
                </c:pt>
                <c:pt idx="16">
                  <c:v>0.29377831330219367</c:v>
                </c:pt>
                <c:pt idx="17">
                  <c:v>0.30896528479219354</c:v>
                </c:pt>
                <c:pt idx="18">
                  <c:v>0.32382566746825242</c:v>
                </c:pt>
                <c:pt idx="19">
                  <c:v>0.33836648447211137</c:v>
                </c:pt>
                <c:pt idx="20">
                  <c:v>0.35259460791608899</c:v>
                </c:pt>
                <c:pt idx="21">
                  <c:v>0.36651676213089968</c:v>
                </c:pt>
                <c:pt idx="22">
                  <c:v>0.38013952684362867</c:v>
                </c:pt>
                <c:pt idx="23">
                  <c:v>0.39346934028736658</c:v>
                </c:pt>
                <c:pt idx="24">
                  <c:v>0.40651250224397206</c:v>
                </c:pt>
                <c:pt idx="25">
                  <c:v>0.4192751770214021</c:v>
                </c:pt>
                <c:pt idx="26">
                  <c:v>0.43176339636701544</c:v>
                </c:pt>
                <c:pt idx="27">
                  <c:v>0.44398306231822721</c:v>
                </c:pt>
                <c:pt idx="28">
                  <c:v>0.45593994999186133</c:v>
                </c:pt>
                <c:pt idx="29">
                  <c:v>0.46763971031351959</c:v>
                </c:pt>
                <c:pt idx="30">
                  <c:v>0.47908787268825603</c:v>
                </c:pt>
                <c:pt idx="31">
                  <c:v>0.49028984761382033</c:v>
                </c:pt>
                <c:pt idx="32">
                  <c:v>0.50125092923770542</c:v>
                </c:pt>
                <c:pt idx="33">
                  <c:v>0.51197629785920462</c:v>
                </c:pt>
                <c:pt idx="34">
                  <c:v>0.52247102237766585</c:v>
                </c:pt>
                <c:pt idx="35">
                  <c:v>0.53274006268809515</c:v>
                </c:pt>
                <c:pt idx="36">
                  <c:v>0.54278827202524571</c:v>
                </c:pt>
                <c:pt idx="37">
                  <c:v>0.55262039925729622</c:v>
                </c:pt>
                <c:pt idx="38">
                  <c:v>0.56224109113020715</c:v>
                </c:pt>
                <c:pt idx="39">
                  <c:v>0.57165489446381079</c:v>
                </c:pt>
                <c:pt idx="40">
                  <c:v>0.5808662583006774</c:v>
                </c:pt>
                <c:pt idx="41">
                  <c:v>0.58987953600876963</c:v>
                </c:pt>
                <c:pt idx="42">
                  <c:v>0.59869898733888094</c:v>
                </c:pt>
                <c:pt idx="43">
                  <c:v>0.60732878043782934</c:v>
                </c:pt>
                <c:pt idx="44">
                  <c:v>0.61577299381835948</c:v>
                </c:pt>
                <c:pt idx="45">
                  <c:v>0.62403561828668108</c:v>
                </c:pt>
                <c:pt idx="46">
                  <c:v>0.63212055882855767</c:v>
                </c:pt>
                <c:pt idx="47">
                  <c:v>0.64003163645483629</c:v>
                </c:pt>
                <c:pt idx="48">
                  <c:v>0.64777259000728882</c:v>
                </c:pt>
                <c:pt idx="49">
                  <c:v>0.65534707792561964</c:v>
                </c:pt>
                <c:pt idx="50">
                  <c:v>0.66275867997647619</c:v>
                </c:pt>
                <c:pt idx="51">
                  <c:v>0.67001089894527532</c:v>
                </c:pt>
                <c:pt idx="52">
                  <c:v>0.67710716229165036</c:v>
                </c:pt>
                <c:pt idx="53">
                  <c:v>0.6840508237692966</c:v>
                </c:pt>
                <c:pt idx="54">
                  <c:v>0.69084516501098348</c:v>
                </c:pt>
                <c:pt idx="55">
                  <c:v>0.69749339707948255</c:v>
                </c:pt>
                <c:pt idx="56">
                  <c:v>0.70399866198514172</c:v>
                </c:pt>
                <c:pt idx="57">
                  <c:v>0.71036403417082628</c:v>
                </c:pt>
                <c:pt idx="58">
                  <c:v>0.71659252196492673</c:v>
                </c:pt>
                <c:pt idx="59">
                  <c:v>0.72268706900311908</c:v>
                </c:pt>
                <c:pt idx="60">
                  <c:v>0.72865055561955339</c:v>
                </c:pt>
                <c:pt idx="61">
                  <c:v>0.73448580020812193</c:v>
                </c:pt>
                <c:pt idx="62">
                  <c:v>0.74019556055445757</c:v>
                </c:pt>
                <c:pt idx="63">
                  <c:v>0.74578253513928527</c:v>
                </c:pt>
                <c:pt idx="64">
                  <c:v>0.75124936441374768</c:v>
                </c:pt>
                <c:pt idx="65">
                  <c:v>0.75659863204730349</c:v>
                </c:pt>
                <c:pt idx="66">
                  <c:v>0.76183286614879231</c:v>
                </c:pt>
                <c:pt idx="67">
                  <c:v>0.76695454046123945</c:v>
                </c:pt>
                <c:pt idx="68">
                  <c:v>0.7719660755309683</c:v>
                </c:pt>
                <c:pt idx="69">
                  <c:v>0.77686983985157021</c:v>
                </c:pt>
                <c:pt idx="70">
                  <c:v>0.7816681509832748</c:v>
                </c:pt>
                <c:pt idx="71">
                  <c:v>0.78636327664824868</c:v>
                </c:pt>
                <c:pt idx="72">
                  <c:v>0.79095743580233924</c:v>
                </c:pt>
                <c:pt idx="73">
                  <c:v>0.7954527996837728</c:v>
                </c:pt>
                <c:pt idx="74">
                  <c:v>0.79985149283929902</c:v>
                </c:pt>
                <c:pt idx="75">
                  <c:v>0.80415559412827042</c:v>
                </c:pt>
                <c:pt idx="76">
                  <c:v>0.80836713770512836</c:v>
                </c:pt>
                <c:pt idx="77">
                  <c:v>0.81248811398076148</c:v>
                </c:pt>
                <c:pt idx="78">
                  <c:v>0.81652047056319099</c:v>
                </c:pt>
                <c:pt idx="79">
                  <c:v>0.82046611317802576</c:v>
                </c:pt>
                <c:pt idx="80">
                  <c:v>0.82432690656912555</c:v>
                </c:pt>
                <c:pt idx="81">
                  <c:v>0.8281046753798933</c:v>
                </c:pt>
                <c:pt idx="82">
                  <c:v>0.83180120501561783</c:v>
                </c:pt>
                <c:pt idx="83">
                  <c:v>0.83541824248727115</c:v>
                </c:pt>
                <c:pt idx="84">
                  <c:v>0.83895749723716029</c:v>
                </c:pt>
                <c:pt idx="85">
                  <c:v>0.8424206419468242</c:v>
                </c:pt>
                <c:pt idx="86">
                  <c:v>0.84580931332755749</c:v>
                </c:pt>
                <c:pt idx="87">
                  <c:v>0.84912511289393355</c:v>
                </c:pt>
                <c:pt idx="88">
                  <c:v>0.85236960772069359</c:v>
                </c:pt>
                <c:pt idx="89">
                  <c:v>0.85554433118335993</c:v>
                </c:pt>
                <c:pt idx="90">
                  <c:v>0.8586507836829218</c:v>
                </c:pt>
                <c:pt idx="91">
                  <c:v>0.86169043335493734</c:v>
                </c:pt>
                <c:pt idx="92">
                  <c:v>0.8646647167633873</c:v>
                </c:pt>
                <c:pt idx="93">
                  <c:v>0.86757503957960658</c:v>
                </c:pt>
                <c:pt idx="94">
                  <c:v>0.87042277724661687</c:v>
                </c:pt>
                <c:pt idx="95">
                  <c:v>0.87320927562917228</c:v>
                </c:pt>
                <c:pt idx="96">
                  <c:v>0.87593585164982646</c:v>
                </c:pt>
                <c:pt idx="97">
                  <c:v>0.87860379391132126</c:v>
                </c:pt>
                <c:pt idx="98">
                  <c:v>0.88121436330559111</c:v>
                </c:pt>
                <c:pt idx="99">
                  <c:v>0.8837687936096712</c:v>
                </c:pt>
                <c:pt idx="100">
                  <c:v>0.88626829206879121</c:v>
                </c:pt>
                <c:pt idx="101">
                  <c:v>0.88871403996692866</c:v>
                </c:pt>
                <c:pt idx="102">
                  <c:v>0.89110719318509468</c:v>
                </c:pt>
                <c:pt idx="103">
                  <c:v>0.89344888274761258</c:v>
                </c:pt>
                <c:pt idx="104">
                  <c:v>0.89574021535664938</c:v>
                </c:pt>
                <c:pt idx="105">
                  <c:v>0.89798227391525276</c:v>
                </c:pt>
                <c:pt idx="106">
                  <c:v>0.90017611803913988</c:v>
                </c:pt>
                <c:pt idx="107">
                  <c:v>0.90232278455748127</c:v>
                </c:pt>
                <c:pt idx="108">
                  <c:v>0.90442328800291405</c:v>
                </c:pt>
                <c:pt idx="109">
                  <c:v>0.90647862109101951</c:v>
                </c:pt>
                <c:pt idx="110">
                  <c:v>0.90848975518948838</c:v>
                </c:pt>
                <c:pt idx="111">
                  <c:v>0.91045764077719737</c:v>
                </c:pt>
                <c:pt idx="112">
                  <c:v>0.91238320789341365</c:v>
                </c:pt>
                <c:pt idx="113">
                  <c:v>0.91426736657733876</c:v>
                </c:pt>
                <c:pt idx="114">
                  <c:v>0.91611100729820172</c:v>
                </c:pt>
                <c:pt idx="115">
                  <c:v>0.91791500137610116</c:v>
                </c:pt>
                <c:pt idx="116">
                  <c:v>0.91968020139379947</c:v>
                </c:pt>
                <c:pt idx="117">
                  <c:v>0.9214074415996597</c:v>
                </c:pt>
                <c:pt idx="118">
                  <c:v>0.92309753830191921</c:v>
                </c:pt>
                <c:pt idx="119">
                  <c:v>0.92475129025448322</c:v>
                </c:pt>
                <c:pt idx="120">
                  <c:v>0.9263694790344229</c:v>
                </c:pt>
                <c:pt idx="121">
                  <c:v>0.92795286941135502</c:v>
                </c:pt>
                <c:pt idx="122">
                  <c:v>0.92950220970887865</c:v>
                </c:pt>
                <c:pt idx="123">
                  <c:v>0.93101823215823942</c:v>
                </c:pt>
                <c:pt idx="124">
                  <c:v>0.9325016532443875</c:v>
                </c:pt>
                <c:pt idx="125">
                  <c:v>0.93395317404459521</c:v>
                </c:pt>
                <c:pt idx="126">
                  <c:v>0.9353734805597913</c:v>
                </c:pt>
                <c:pt idx="127">
                  <c:v>0.93676324403877143</c:v>
                </c:pt>
                <c:pt idx="128">
                  <c:v>0.93812312129543551</c:v>
                </c:pt>
                <c:pt idx="129">
                  <c:v>0.93945375501920347</c:v>
                </c:pt>
                <c:pt idx="130">
                  <c:v>0.9407557740787561</c:v>
                </c:pt>
                <c:pt idx="131">
                  <c:v>0.94202979381924301</c:v>
                </c:pt>
                <c:pt idx="132">
                  <c:v>0.94327641635310089</c:v>
                </c:pt>
                <c:pt idx="133">
                  <c:v>0.94449623084461587</c:v>
                </c:pt>
                <c:pt idx="134">
                  <c:v>0.94568981378836792</c:v>
                </c:pt>
                <c:pt idx="135">
                  <c:v>0.94685772928168754</c:v>
                </c:pt>
                <c:pt idx="136">
                  <c:v>0.94800052929125189</c:v>
                </c:pt>
                <c:pt idx="137">
                  <c:v>0.94911875391394995</c:v>
                </c:pt>
                <c:pt idx="138">
                  <c:v>0.95021293163213605</c:v>
                </c:pt>
                <c:pt idx="139">
                  <c:v>0.95128357956339527</c:v>
                </c:pt>
                <c:pt idx="140">
                  <c:v>0.95233120370493796</c:v>
                </c:pt>
                <c:pt idx="141">
                  <c:v>0.95335629917273756</c:v>
                </c:pt>
                <c:pt idx="142">
                  <c:v>0.95435935043552722</c:v>
                </c:pt>
                <c:pt idx="143">
                  <c:v>0.95534083154376359</c:v>
                </c:pt>
                <c:pt idx="144">
                  <c:v>0.95630120635366689</c:v>
                </c:pt>
                <c:pt idx="145">
                  <c:v>0.95724092874644329</c:v>
                </c:pt>
                <c:pt idx="146">
                  <c:v>0.95816044284279323</c:v>
                </c:pt>
                <c:pt idx="147">
                  <c:v>0.95906018321280628</c:v>
                </c:pt>
                <c:pt idx="148">
                  <c:v>0.95994057508134278</c:v>
                </c:pt>
                <c:pt idx="149">
                  <c:v>0.96080203452899893</c:v>
                </c:pt>
                <c:pt idx="150">
                  <c:v>0.96164496868874927</c:v>
                </c:pt>
                <c:pt idx="151">
                  <c:v>0.96246977593836192</c:v>
                </c:pt>
                <c:pt idx="152">
                  <c:v>0.96327684608867481</c:v>
                </c:pt>
                <c:pt idx="153">
                  <c:v>0.96406656056782358</c:v>
                </c:pt>
                <c:pt idx="154">
                  <c:v>0.96483929260150814</c:v>
                </c:pt>
                <c:pt idx="155">
                  <c:v>0.96559540738938154</c:v>
                </c:pt>
                <c:pt idx="156">
                  <c:v>0.9663352622776471</c:v>
                </c:pt>
                <c:pt idx="157">
                  <c:v>0.96705920692794289</c:v>
                </c:pt>
                <c:pt idx="158">
                  <c:v>0.96776758348259451</c:v>
                </c:pt>
                <c:pt idx="159">
                  <c:v>0.96846072672631522</c:v>
                </c:pt>
                <c:pt idx="160">
                  <c:v>0.96913896424442725</c:v>
                </c:pt>
                <c:pt idx="161">
                  <c:v>0.96980261657768152</c:v>
                </c:pt>
                <c:pt idx="162">
                  <c:v>0.9704519973737481</c:v>
                </c:pt>
                <c:pt idx="163">
                  <c:v>0.97108741353544881</c:v>
                </c:pt>
                <c:pt idx="164">
                  <c:v>0.97170916536580176</c:v>
                </c:pt>
                <c:pt idx="165">
                  <c:v>0.97231754670994719</c:v>
                </c:pt>
                <c:pt idx="166">
                  <c:v>0.97291284509402132</c:v>
                </c:pt>
                <c:pt idx="167">
                  <c:v>0.97349534186104336</c:v>
                </c:pt>
                <c:pt idx="168">
                  <c:v>0.97406531230388071</c:v>
                </c:pt>
                <c:pt idx="169">
                  <c:v>0.97462302579535498</c:v>
                </c:pt>
                <c:pt idx="170">
                  <c:v>0.97516874591554903</c:v>
                </c:pt>
                <c:pt idx="171">
                  <c:v>0.97570273057637813</c:v>
                </c:pt>
                <c:pt idx="172">
                  <c:v>0.97622523214348067</c:v>
                </c:pt>
                <c:pt idx="173">
                  <c:v>0.97673649755548841</c:v>
                </c:pt>
                <c:pt idx="174">
                  <c:v>0.97723676844073171</c:v>
                </c:pt>
                <c:pt idx="175">
                  <c:v>0.97772628123143535</c:v>
                </c:pt>
                <c:pt idx="176">
                  <c:v>0.97820526727545809</c:v>
                </c:pt>
                <c:pt idx="177">
                  <c:v>0.97867395294562987</c:v>
                </c:pt>
                <c:pt idx="178">
                  <c:v>0.97913255974673719</c:v>
                </c:pt>
                <c:pt idx="179">
                  <c:v>0.97958130442020852</c:v>
                </c:pt>
                <c:pt idx="180">
                  <c:v>0.98002039904654781</c:v>
                </c:pt>
                <c:pt idx="181">
                  <c:v>0.98045005114556572</c:v>
                </c:pt>
                <c:pt idx="182">
                  <c:v>0.98087046377445497</c:v>
                </c:pt>
                <c:pt idx="183">
                  <c:v>0.98128183562375726</c:v>
                </c:pt>
                <c:pt idx="184">
                  <c:v>0.98168436111126578</c:v>
                </c:pt>
                <c:pt idx="185">
                  <c:v>0.98207823047390885</c:v>
                </c:pt>
                <c:pt idx="186">
                  <c:v>0.98246362985765723</c:v>
                </c:pt>
                <c:pt idx="187">
                  <c:v>0.98284074140549871</c:v>
                </c:pt>
                <c:pt idx="188">
                  <c:v>0.98320974334352007</c:v>
                </c:pt>
                <c:pt idx="189">
                  <c:v>0.98357081006513847</c:v>
                </c:pt>
                <c:pt idx="190">
                  <c:v>0.98392411221352083</c:v>
                </c:pt>
                <c:pt idx="191">
                  <c:v>0.98426981676223169</c:v>
                </c:pt>
                <c:pt idx="192">
                  <c:v>0.98460808709414616</c:v>
                </c:pt>
                <c:pt idx="193">
                  <c:v>0.98493908307866596</c:v>
                </c:pt>
                <c:pt idx="194">
                  <c:v>0.98526296114727507</c:v>
                </c:pt>
                <c:pt idx="195">
                  <c:v>0.98557987436747063</c:v>
                </c:pt>
                <c:pt idx="196">
                  <c:v>0.98588997251510391</c:v>
                </c:pt>
                <c:pt idx="197">
                  <c:v>0.9861934021451656</c:v>
                </c:pt>
                <c:pt idx="198">
                  <c:v>0.98649030666104875</c:v>
                </c:pt>
                <c:pt idx="199">
                  <c:v>0.98678082638232312</c:v>
                </c:pt>
                <c:pt idx="200">
                  <c:v>0.98706509861105018</c:v>
                </c:pt>
                <c:pt idx="201">
                  <c:v>0.98734325769667453</c:v>
                </c:pt>
                <c:pt idx="202">
                  <c:v>0.98761543509951766</c:v>
                </c:pt>
                <c:pt idx="203">
                  <c:v>0.98788175945290746</c:v>
                </c:pt>
                <c:pt idx="204">
                  <c:v>0.98814235662397176</c:v>
                </c:pt>
                <c:pt idx="205">
                  <c:v>0.98839734977312343</c:v>
                </c:pt>
                <c:pt idx="206">
                  <c:v>0.98864685941226804</c:v>
                </c:pt>
                <c:pt idx="207">
                  <c:v>0.98889100346175773</c:v>
                </c:pt>
                <c:pt idx="208">
                  <c:v>0.98912989730612211</c:v>
                </c:pt>
                <c:pt idx="209">
                  <c:v>0.98936365384859992</c:v>
                </c:pt>
                <c:pt idx="210">
                  <c:v>0.98959238356449752</c:v>
                </c:pt>
                <c:pt idx="211">
                  <c:v>0.98981619455340086</c:v>
                </c:pt>
                <c:pt idx="212">
                  <c:v>0.99003519259026429</c:v>
                </c:pt>
                <c:pt idx="213">
                  <c:v>0.99024948117540046</c:v>
                </c:pt>
                <c:pt idx="214">
                  <c:v>0.99045916158339575</c:v>
                </c:pt>
                <c:pt idx="215">
                  <c:v>0.99066433291097311</c:v>
                </c:pt>
                <c:pt idx="216">
                  <c:v>0.99086509212382612</c:v>
                </c:pt>
                <c:pt idx="217">
                  <c:v>0.99106153410244602</c:v>
                </c:pt>
                <c:pt idx="218">
                  <c:v>0.99125375168696295</c:v>
                </c:pt>
                <c:pt idx="219">
                  <c:v>0.99144183572102262</c:v>
                </c:pt>
                <c:pt idx="220">
                  <c:v>0.99162587509472022</c:v>
                </c:pt>
                <c:pt idx="221">
                  <c:v>0.99180595678661054</c:v>
                </c:pt>
                <c:pt idx="222">
                  <c:v>0.99198216590481458</c:v>
                </c:pt>
                <c:pt idx="223">
                  <c:v>0.99215458572724247</c:v>
                </c:pt>
                <c:pt idx="224">
                  <c:v>0.99232329774095118</c:v>
                </c:pt>
                <c:pt idx="225">
                  <c:v>0.99248838168065656</c:v>
                </c:pt>
                <c:pt idx="226">
                  <c:v>0.99264991556641557</c:v>
                </c:pt>
                <c:pt idx="227">
                  <c:v>0.99280797574050039</c:v>
                </c:pt>
                <c:pt idx="228">
                  <c:v>0.99296263690347764</c:v>
                </c:pt>
                <c:pt idx="229">
                  <c:v>0.99311397214951258</c:v>
                </c:pt>
                <c:pt idx="230">
                  <c:v>0.99326205300091452</c:v>
                </c:pt>
                <c:pt idx="231">
                  <c:v>0.99340694944193819</c:v>
                </c:pt>
                <c:pt idx="232">
                  <c:v>0.99354872995185939</c:v>
                </c:pt>
                <c:pt idx="233">
                  <c:v>0.99368746153733856</c:v>
                </c:pt>
                <c:pt idx="234">
                  <c:v>0.99382320976408911</c:v>
                </c:pt>
                <c:pt idx="235">
                  <c:v>0.99395603878786365</c:v>
                </c:pt>
                <c:pt idx="236">
                  <c:v>0.99408601138477526</c:v>
                </c:pt>
                <c:pt idx="237">
                  <c:v>0.99421318898096545</c:v>
                </c:pt>
                <c:pt idx="238">
                  <c:v>0.99433763168163503</c:v>
                </c:pt>
                <c:pt idx="239">
                  <c:v>0.99445939829945007</c:v>
                </c:pt>
                <c:pt idx="240">
                  <c:v>0.99457854638233767</c:v>
                </c:pt>
                <c:pt idx="241">
                  <c:v>0.99469513224068307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95-411C-8A0B-278EEE2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79576"/>
        <c:axId val="483582200"/>
      </c:scatterChart>
      <c:valAx>
        <c:axId val="48357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82200"/>
        <c:crosses val="autoZero"/>
        <c:crossBetween val="midCat"/>
      </c:valAx>
      <c:valAx>
        <c:axId val="483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7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0" i="0" baseline="0">
                <a:effectLst/>
              </a:rPr>
              <a:t>Estimation from probability density function</a:t>
            </a:r>
            <a:endParaRPr lang="sk-SK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registration!$G$1</c:f>
              <c:strCache>
                <c:ptCount val="1"/>
                <c:pt idx="0">
                  <c:v>Frequency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registration!$F$3:$F$102</c:f>
              <c:numCache>
                <c:formatCode>General</c:formatCode>
                <c:ptCount val="100"/>
                <c:pt idx="0">
                  <c:v>180</c:v>
                </c:pt>
                <c:pt idx="1">
                  <c:v>181</c:v>
                </c:pt>
                <c:pt idx="2">
                  <c:v>182</c:v>
                </c:pt>
                <c:pt idx="3">
                  <c:v>183</c:v>
                </c:pt>
                <c:pt idx="4">
                  <c:v>184</c:v>
                </c:pt>
                <c:pt idx="5">
                  <c:v>185</c:v>
                </c:pt>
                <c:pt idx="6">
                  <c:v>186</c:v>
                </c:pt>
                <c:pt idx="7">
                  <c:v>187</c:v>
                </c:pt>
                <c:pt idx="8">
                  <c:v>188</c:v>
                </c:pt>
                <c:pt idx="9">
                  <c:v>189</c:v>
                </c:pt>
                <c:pt idx="10">
                  <c:v>190</c:v>
                </c:pt>
                <c:pt idx="11">
                  <c:v>191</c:v>
                </c:pt>
                <c:pt idx="12">
                  <c:v>192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206</c:v>
                </c:pt>
                <c:pt idx="27">
                  <c:v>207</c:v>
                </c:pt>
                <c:pt idx="28">
                  <c:v>208</c:v>
                </c:pt>
                <c:pt idx="29">
                  <c:v>209</c:v>
                </c:pt>
                <c:pt idx="30">
                  <c:v>210</c:v>
                </c:pt>
                <c:pt idx="31">
                  <c:v>211</c:v>
                </c:pt>
              </c:numCache>
            </c:numRef>
          </c:xVal>
          <c:yVal>
            <c:numRef>
              <c:f>registration!$G$3:$G$102</c:f>
              <c:numCache>
                <c:formatCode>General</c:formatCode>
                <c:ptCount val="10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E-4F2E-9599-F7D04523359E}"/>
            </c:ext>
          </c:extLst>
        </c:ser>
        <c:ser>
          <c:idx val="1"/>
          <c:order val="1"/>
          <c:tx>
            <c:strRef>
              <c:f>registration!$H$1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registration!$F$3:$F$102</c:f>
              <c:numCache>
                <c:formatCode>General</c:formatCode>
                <c:ptCount val="100"/>
                <c:pt idx="0">
                  <c:v>180</c:v>
                </c:pt>
                <c:pt idx="1">
                  <c:v>181</c:v>
                </c:pt>
                <c:pt idx="2">
                  <c:v>182</c:v>
                </c:pt>
                <c:pt idx="3">
                  <c:v>183</c:v>
                </c:pt>
                <c:pt idx="4">
                  <c:v>184</c:v>
                </c:pt>
                <c:pt idx="5">
                  <c:v>185</c:v>
                </c:pt>
                <c:pt idx="6">
                  <c:v>186</c:v>
                </c:pt>
                <c:pt idx="7">
                  <c:v>187</c:v>
                </c:pt>
                <c:pt idx="8">
                  <c:v>188</c:v>
                </c:pt>
                <c:pt idx="9">
                  <c:v>189</c:v>
                </c:pt>
                <c:pt idx="10">
                  <c:v>190</c:v>
                </c:pt>
                <c:pt idx="11">
                  <c:v>191</c:v>
                </c:pt>
                <c:pt idx="12">
                  <c:v>192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206</c:v>
                </c:pt>
                <c:pt idx="27">
                  <c:v>207</c:v>
                </c:pt>
                <c:pt idx="28">
                  <c:v>208</c:v>
                </c:pt>
                <c:pt idx="29">
                  <c:v>209</c:v>
                </c:pt>
                <c:pt idx="30">
                  <c:v>210</c:v>
                </c:pt>
                <c:pt idx="31">
                  <c:v>211</c:v>
                </c:pt>
              </c:numCache>
            </c:numRef>
          </c:xVal>
          <c:yVal>
            <c:numRef>
              <c:f>registration!$H$3:$H$102</c:f>
              <c:numCache>
                <c:formatCode>General</c:formatCode>
                <c:ptCount val="100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0.04</c:v>
                </c:pt>
                <c:pt idx="11">
                  <c:v>0.05</c:v>
                </c:pt>
                <c:pt idx="12">
                  <c:v>0.06</c:v>
                </c:pt>
                <c:pt idx="13">
                  <c:v>0.1</c:v>
                </c:pt>
                <c:pt idx="14">
                  <c:v>0.02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0.06</c:v>
                </c:pt>
                <c:pt idx="18">
                  <c:v>0.06</c:v>
                </c:pt>
                <c:pt idx="19">
                  <c:v>0.01</c:v>
                </c:pt>
                <c:pt idx="20">
                  <c:v>0.05</c:v>
                </c:pt>
                <c:pt idx="21">
                  <c:v>0.04</c:v>
                </c:pt>
                <c:pt idx="22">
                  <c:v>0.02</c:v>
                </c:pt>
                <c:pt idx="23">
                  <c:v>0.03</c:v>
                </c:pt>
                <c:pt idx="24">
                  <c:v>0.01</c:v>
                </c:pt>
                <c:pt idx="25">
                  <c:v>0.01</c:v>
                </c:pt>
                <c:pt idx="26">
                  <c:v>0.02</c:v>
                </c:pt>
                <c:pt idx="27">
                  <c:v>0</c:v>
                </c:pt>
                <c:pt idx="28">
                  <c:v>0.02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3E-4F2E-9599-F7D04523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0" i="0" baseline="0">
                <a:effectLst/>
              </a:rPr>
              <a:t>Estimation from c</a:t>
            </a:r>
            <a:r>
              <a:rPr lang="cs-CZ" sz="1400" b="0" i="0" baseline="0">
                <a:effectLst/>
              </a:rPr>
              <a:t>umulative distribution function</a:t>
            </a:r>
            <a:endParaRPr lang="sk-SK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registration!$L$1</c:f>
              <c:strCache>
                <c:ptCount val="1"/>
                <c:pt idx="0">
                  <c:v>relative cumulative frequency (empirical CDF)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registration!$F$2:$F$101</c:f>
              <c:numCache>
                <c:formatCode>General</c:formatCode>
                <c:ptCount val="100"/>
                <c:pt idx="0">
                  <c:v>179</c:v>
                </c:pt>
                <c:pt idx="1">
                  <c:v>180</c:v>
                </c:pt>
                <c:pt idx="2">
                  <c:v>181</c:v>
                </c:pt>
                <c:pt idx="3">
                  <c:v>182</c:v>
                </c:pt>
                <c:pt idx="4">
                  <c:v>183</c:v>
                </c:pt>
                <c:pt idx="5">
                  <c:v>184</c:v>
                </c:pt>
                <c:pt idx="6">
                  <c:v>185</c:v>
                </c:pt>
                <c:pt idx="7">
                  <c:v>186</c:v>
                </c:pt>
                <c:pt idx="8">
                  <c:v>187</c:v>
                </c:pt>
                <c:pt idx="9">
                  <c:v>188</c:v>
                </c:pt>
                <c:pt idx="10">
                  <c:v>189</c:v>
                </c:pt>
                <c:pt idx="11">
                  <c:v>190</c:v>
                </c:pt>
                <c:pt idx="12">
                  <c:v>191</c:v>
                </c:pt>
                <c:pt idx="13">
                  <c:v>192</c:v>
                </c:pt>
                <c:pt idx="14">
                  <c:v>193</c:v>
                </c:pt>
                <c:pt idx="15">
                  <c:v>194</c:v>
                </c:pt>
                <c:pt idx="16">
                  <c:v>195</c:v>
                </c:pt>
                <c:pt idx="17">
                  <c:v>196</c:v>
                </c:pt>
                <c:pt idx="18">
                  <c:v>197</c:v>
                </c:pt>
                <c:pt idx="19">
                  <c:v>198</c:v>
                </c:pt>
                <c:pt idx="20">
                  <c:v>199</c:v>
                </c:pt>
                <c:pt idx="21">
                  <c:v>200</c:v>
                </c:pt>
                <c:pt idx="22">
                  <c:v>201</c:v>
                </c:pt>
                <c:pt idx="23">
                  <c:v>202</c:v>
                </c:pt>
                <c:pt idx="24">
                  <c:v>203</c:v>
                </c:pt>
                <c:pt idx="25">
                  <c:v>204</c:v>
                </c:pt>
                <c:pt idx="26">
                  <c:v>205</c:v>
                </c:pt>
                <c:pt idx="27">
                  <c:v>206</c:v>
                </c:pt>
                <c:pt idx="28">
                  <c:v>207</c:v>
                </c:pt>
                <c:pt idx="29">
                  <c:v>208</c:v>
                </c:pt>
                <c:pt idx="30">
                  <c:v>209</c:v>
                </c:pt>
                <c:pt idx="31">
                  <c:v>210</c:v>
                </c:pt>
                <c:pt idx="32">
                  <c:v>211</c:v>
                </c:pt>
              </c:numCache>
            </c:numRef>
          </c:xVal>
          <c:yVal>
            <c:numRef>
              <c:f>registration!$L$2:$L$101</c:f>
              <c:numCache>
                <c:formatCode>General</c:formatCode>
                <c:ptCount val="100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0.06</c:v>
                </c:pt>
                <c:pt idx="5">
                  <c:v>0.1</c:v>
                </c:pt>
                <c:pt idx="6">
                  <c:v>0.12</c:v>
                </c:pt>
                <c:pt idx="7">
                  <c:v>0.13</c:v>
                </c:pt>
                <c:pt idx="8">
                  <c:v>0.16</c:v>
                </c:pt>
                <c:pt idx="9">
                  <c:v>0.2</c:v>
                </c:pt>
                <c:pt idx="10">
                  <c:v>0.23</c:v>
                </c:pt>
                <c:pt idx="11">
                  <c:v>0.27</c:v>
                </c:pt>
                <c:pt idx="12">
                  <c:v>0.32</c:v>
                </c:pt>
                <c:pt idx="13">
                  <c:v>0.38</c:v>
                </c:pt>
                <c:pt idx="14">
                  <c:v>0.48</c:v>
                </c:pt>
                <c:pt idx="15">
                  <c:v>0.5</c:v>
                </c:pt>
                <c:pt idx="16">
                  <c:v>0.56999999999999995</c:v>
                </c:pt>
                <c:pt idx="17">
                  <c:v>0.65</c:v>
                </c:pt>
                <c:pt idx="18">
                  <c:v>0.71</c:v>
                </c:pt>
                <c:pt idx="19">
                  <c:v>0.77</c:v>
                </c:pt>
                <c:pt idx="20">
                  <c:v>0.78</c:v>
                </c:pt>
                <c:pt idx="21">
                  <c:v>0.83</c:v>
                </c:pt>
                <c:pt idx="22">
                  <c:v>0.87</c:v>
                </c:pt>
                <c:pt idx="23">
                  <c:v>0.89</c:v>
                </c:pt>
                <c:pt idx="24">
                  <c:v>0.92</c:v>
                </c:pt>
                <c:pt idx="25">
                  <c:v>0.93</c:v>
                </c:pt>
                <c:pt idx="26">
                  <c:v>0.94</c:v>
                </c:pt>
                <c:pt idx="27">
                  <c:v>0.96</c:v>
                </c:pt>
                <c:pt idx="28">
                  <c:v>0.96</c:v>
                </c:pt>
                <c:pt idx="29">
                  <c:v>0.98</c:v>
                </c:pt>
                <c:pt idx="30">
                  <c:v>0.98</c:v>
                </c:pt>
                <c:pt idx="31">
                  <c:v>0.98</c:v>
                </c:pt>
                <c:pt idx="3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98-4ABB-AEF3-489CC780B2E2}"/>
            </c:ext>
          </c:extLst>
        </c:ser>
        <c:ser>
          <c:idx val="1"/>
          <c:order val="1"/>
          <c:tx>
            <c:strRef>
              <c:f>registration!$M$1</c:f>
              <c:strCache>
                <c:ptCount val="1"/>
                <c:pt idx="0">
                  <c:v>CDF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registration!$F$2:$F$101</c:f>
              <c:numCache>
                <c:formatCode>General</c:formatCode>
                <c:ptCount val="100"/>
                <c:pt idx="0">
                  <c:v>179</c:v>
                </c:pt>
                <c:pt idx="1">
                  <c:v>180</c:v>
                </c:pt>
                <c:pt idx="2">
                  <c:v>181</c:v>
                </c:pt>
                <c:pt idx="3">
                  <c:v>182</c:v>
                </c:pt>
                <c:pt idx="4">
                  <c:v>183</c:v>
                </c:pt>
                <c:pt idx="5">
                  <c:v>184</c:v>
                </c:pt>
                <c:pt idx="6">
                  <c:v>185</c:v>
                </c:pt>
                <c:pt idx="7">
                  <c:v>186</c:v>
                </c:pt>
                <c:pt idx="8">
                  <c:v>187</c:v>
                </c:pt>
                <c:pt idx="9">
                  <c:v>188</c:v>
                </c:pt>
                <c:pt idx="10">
                  <c:v>189</c:v>
                </c:pt>
                <c:pt idx="11">
                  <c:v>190</c:v>
                </c:pt>
                <c:pt idx="12">
                  <c:v>191</c:v>
                </c:pt>
                <c:pt idx="13">
                  <c:v>192</c:v>
                </c:pt>
                <c:pt idx="14">
                  <c:v>193</c:v>
                </c:pt>
                <c:pt idx="15">
                  <c:v>194</c:v>
                </c:pt>
                <c:pt idx="16">
                  <c:v>195</c:v>
                </c:pt>
                <c:pt idx="17">
                  <c:v>196</c:v>
                </c:pt>
                <c:pt idx="18">
                  <c:v>197</c:v>
                </c:pt>
                <c:pt idx="19">
                  <c:v>198</c:v>
                </c:pt>
                <c:pt idx="20">
                  <c:v>199</c:v>
                </c:pt>
                <c:pt idx="21">
                  <c:v>200</c:v>
                </c:pt>
                <c:pt idx="22">
                  <c:v>201</c:v>
                </c:pt>
                <c:pt idx="23">
                  <c:v>202</c:v>
                </c:pt>
                <c:pt idx="24">
                  <c:v>203</c:v>
                </c:pt>
                <c:pt idx="25">
                  <c:v>204</c:v>
                </c:pt>
                <c:pt idx="26">
                  <c:v>205</c:v>
                </c:pt>
                <c:pt idx="27">
                  <c:v>206</c:v>
                </c:pt>
                <c:pt idx="28">
                  <c:v>207</c:v>
                </c:pt>
                <c:pt idx="29">
                  <c:v>208</c:v>
                </c:pt>
                <c:pt idx="30">
                  <c:v>209</c:v>
                </c:pt>
                <c:pt idx="31">
                  <c:v>210</c:v>
                </c:pt>
                <c:pt idx="32">
                  <c:v>211</c:v>
                </c:pt>
              </c:numCache>
            </c:numRef>
          </c:xVal>
          <c:yVal>
            <c:numRef>
              <c:f>registration!$M$2:$M$101</c:f>
              <c:numCache>
                <c:formatCode>General</c:formatCode>
                <c:ptCount val="100"/>
                <c:pt idx="0">
                  <c:v>5.6223663023528018E-3</c:v>
                </c:pt>
                <c:pt idx="1">
                  <c:v>8.9342145227039021E-3</c:v>
                </c:pt>
                <c:pt idx="2">
                  <c:v>1.3844431481613691E-2</c:v>
                </c:pt>
                <c:pt idx="3">
                  <c:v>2.0925436490215457E-2</c:v>
                </c:pt>
                <c:pt idx="4">
                  <c:v>3.0857811582904012E-2</c:v>
                </c:pt>
                <c:pt idx="5">
                  <c:v>4.4408936219409181E-2</c:v>
                </c:pt>
                <c:pt idx="6">
                  <c:v>6.2391914019122939E-2</c:v>
                </c:pt>
                <c:pt idx="7">
                  <c:v>8.560388073840644E-2</c:v>
                </c:pt>
                <c:pt idx="8">
                  <c:v>0.11474635037411679</c:v>
                </c:pt>
                <c:pt idx="9">
                  <c:v>0.15033445559858116</c:v>
                </c:pt>
                <c:pt idx="10">
                  <c:v>0.19260593960741093</c:v>
                </c:pt>
                <c:pt idx="11">
                  <c:v>0.241443532703709</c:v>
                </c:pt>
                <c:pt idx="12">
                  <c:v>0.29632492864234394</c:v>
                </c:pt>
                <c:pt idx="13">
                  <c:v>0.35631235026524088</c:v>
                </c:pt>
                <c:pt idx="14">
                  <c:v>0.42008866165016129</c:v>
                </c:pt>
                <c:pt idx="15">
                  <c:v>0.48603987043724117</c:v>
                </c:pt>
                <c:pt idx="16">
                  <c:v>0.55237602396411689</c:v>
                </c:pt>
                <c:pt idx="17">
                  <c:v>0.61727561718616397</c:v>
                </c:pt>
                <c:pt idx="18">
                  <c:v>0.67903427170287756</c:v>
                </c:pt>
                <c:pt idx="19">
                  <c:v>0.73619764311926761</c:v>
                </c:pt>
                <c:pt idx="20">
                  <c:v>0.78766146036314322</c:v>
                </c:pt>
                <c:pt idx="21">
                  <c:v>0.83272759410860453</c:v>
                </c:pt>
                <c:pt idx="22">
                  <c:v>0.87111269973208627</c:v>
                </c:pt>
                <c:pt idx="23">
                  <c:v>0.90291359158765239</c:v>
                </c:pt>
                <c:pt idx="24">
                  <c:v>0.9285395411227888</c:v>
                </c:pt>
                <c:pt idx="25">
                  <c:v>0.94862513712703767</c:v>
                </c:pt>
                <c:pt idx="26">
                  <c:v>0.96393789977804223</c:v>
                </c:pt>
                <c:pt idx="27">
                  <c:v>0.97529288122749602</c:v>
                </c:pt>
                <c:pt idx="28">
                  <c:v>0.98348287052777339</c:v>
                </c:pt>
                <c:pt idx="29">
                  <c:v>0.9892285876657908</c:v>
                </c:pt>
                <c:pt idx="30">
                  <c:v>0.99314933742282929</c:v>
                </c:pt>
                <c:pt idx="31">
                  <c:v>0.99575164096109203</c:v>
                </c:pt>
                <c:pt idx="32">
                  <c:v>0.9974316464261449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98-4ABB-AEF3-489CC780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200" b="0" i="0" baseline="0">
                <a:effectLst/>
              </a:rPr>
              <a:t>Estimation from probability density function</a:t>
            </a:r>
            <a:endParaRPr lang="sk-S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examination!$H$1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examination!$F$2:$F$132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examination!$H$2:$H$132</c:f>
              <c:numCache>
                <c:formatCode>General</c:formatCode>
                <c:ptCount val="131"/>
                <c:pt idx="0">
                  <c:v>9.2307692307692313E-2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5.3846153846153849E-2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2.3076923076923078E-2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5.3846153846153849E-2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4.6153846153846156E-2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5.3846153846153849E-2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7.6923076923076927E-2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8.461538461538462E-2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5.3846153846153849E-2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6.9230769230769235E-2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3.0769230769230771E-2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3.8461538461538464E-2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3.0769230769230771E-2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9D-40EB-8481-A848672ACF84}"/>
            </c:ext>
          </c:extLst>
        </c:ser>
        <c:ser>
          <c:idx val="1"/>
          <c:order val="1"/>
          <c:tx>
            <c:strRef>
              <c:f>examination!$I$1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examination!$F$2:$F$132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examination!$I$2:$I$132</c:f>
              <c:numCache>
                <c:formatCode>General</c:formatCode>
                <c:ptCount val="131"/>
                <c:pt idx="0">
                  <c:v>7.6923076923076927E-3</c:v>
                </c:pt>
                <c:pt idx="1">
                  <c:v>7.6923076923076927E-3</c:v>
                </c:pt>
                <c:pt idx="2">
                  <c:v>7.6923076923076927E-3</c:v>
                </c:pt>
                <c:pt idx="3">
                  <c:v>7.6923076923076927E-3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7.6923076923076927E-3</c:v>
                </c:pt>
                <c:pt idx="7">
                  <c:v>7.6923076923076927E-3</c:v>
                </c:pt>
                <c:pt idx="8">
                  <c:v>7.6923076923076927E-3</c:v>
                </c:pt>
                <c:pt idx="9">
                  <c:v>7.6923076923076927E-3</c:v>
                </c:pt>
                <c:pt idx="10">
                  <c:v>7.6923076923076927E-3</c:v>
                </c:pt>
                <c:pt idx="11">
                  <c:v>7.6923076923076927E-3</c:v>
                </c:pt>
                <c:pt idx="12">
                  <c:v>7.6923076923076927E-3</c:v>
                </c:pt>
                <c:pt idx="13">
                  <c:v>7.6923076923076927E-3</c:v>
                </c:pt>
                <c:pt idx="14">
                  <c:v>7.6923076923076927E-3</c:v>
                </c:pt>
                <c:pt idx="15">
                  <c:v>7.6923076923076927E-3</c:v>
                </c:pt>
                <c:pt idx="16">
                  <c:v>7.6923076923076927E-3</c:v>
                </c:pt>
                <c:pt idx="17">
                  <c:v>7.6923076923076927E-3</c:v>
                </c:pt>
                <c:pt idx="18">
                  <c:v>7.6923076923076927E-3</c:v>
                </c:pt>
                <c:pt idx="19">
                  <c:v>7.6923076923076927E-3</c:v>
                </c:pt>
                <c:pt idx="20">
                  <c:v>7.6923076923076927E-3</c:v>
                </c:pt>
                <c:pt idx="21">
                  <c:v>7.6923076923076927E-3</c:v>
                </c:pt>
                <c:pt idx="22">
                  <c:v>7.6923076923076927E-3</c:v>
                </c:pt>
                <c:pt idx="23">
                  <c:v>7.6923076923076927E-3</c:v>
                </c:pt>
                <c:pt idx="24">
                  <c:v>7.6923076923076927E-3</c:v>
                </c:pt>
                <c:pt idx="25">
                  <c:v>7.6923076923076927E-3</c:v>
                </c:pt>
                <c:pt idx="26">
                  <c:v>7.6923076923076927E-3</c:v>
                </c:pt>
                <c:pt idx="27">
                  <c:v>7.6923076923076927E-3</c:v>
                </c:pt>
                <c:pt idx="28">
                  <c:v>7.6923076923076927E-3</c:v>
                </c:pt>
                <c:pt idx="29">
                  <c:v>7.6923076923076927E-3</c:v>
                </c:pt>
                <c:pt idx="30">
                  <c:v>7.6923076923076927E-3</c:v>
                </c:pt>
                <c:pt idx="31">
                  <c:v>7.6923076923076927E-3</c:v>
                </c:pt>
                <c:pt idx="32">
                  <c:v>7.6923076923076927E-3</c:v>
                </c:pt>
                <c:pt idx="33">
                  <c:v>7.6923076923076927E-3</c:v>
                </c:pt>
                <c:pt idx="34">
                  <c:v>7.6923076923076927E-3</c:v>
                </c:pt>
                <c:pt idx="35">
                  <c:v>7.6923076923076927E-3</c:v>
                </c:pt>
                <c:pt idx="36">
                  <c:v>7.6923076923076927E-3</c:v>
                </c:pt>
                <c:pt idx="37">
                  <c:v>7.6923076923076927E-3</c:v>
                </c:pt>
                <c:pt idx="38">
                  <c:v>7.6923076923076927E-3</c:v>
                </c:pt>
                <c:pt idx="39">
                  <c:v>7.6923076923076927E-3</c:v>
                </c:pt>
                <c:pt idx="40">
                  <c:v>7.6923076923076927E-3</c:v>
                </c:pt>
                <c:pt idx="41">
                  <c:v>7.6923076923076927E-3</c:v>
                </c:pt>
                <c:pt idx="42">
                  <c:v>7.6923076923076927E-3</c:v>
                </c:pt>
                <c:pt idx="43">
                  <c:v>7.6923076923076927E-3</c:v>
                </c:pt>
                <c:pt idx="44">
                  <c:v>7.6923076923076927E-3</c:v>
                </c:pt>
                <c:pt idx="45">
                  <c:v>7.6923076923076927E-3</c:v>
                </c:pt>
                <c:pt idx="46">
                  <c:v>7.6923076923076927E-3</c:v>
                </c:pt>
                <c:pt idx="47">
                  <c:v>7.6923076923076927E-3</c:v>
                </c:pt>
                <c:pt idx="48">
                  <c:v>7.6923076923076927E-3</c:v>
                </c:pt>
                <c:pt idx="49">
                  <c:v>7.6923076923076927E-3</c:v>
                </c:pt>
                <c:pt idx="50">
                  <c:v>7.6923076923076927E-3</c:v>
                </c:pt>
                <c:pt idx="51">
                  <c:v>7.6923076923076927E-3</c:v>
                </c:pt>
                <c:pt idx="52">
                  <c:v>7.6923076923076927E-3</c:v>
                </c:pt>
                <c:pt idx="53">
                  <c:v>7.6923076923076927E-3</c:v>
                </c:pt>
                <c:pt idx="54">
                  <c:v>7.6923076923076927E-3</c:v>
                </c:pt>
                <c:pt idx="55">
                  <c:v>7.6923076923076927E-3</c:v>
                </c:pt>
                <c:pt idx="56">
                  <c:v>7.6923076923076927E-3</c:v>
                </c:pt>
                <c:pt idx="57">
                  <c:v>7.6923076923076927E-3</c:v>
                </c:pt>
                <c:pt idx="58">
                  <c:v>7.6923076923076927E-3</c:v>
                </c:pt>
                <c:pt idx="59">
                  <c:v>7.6923076923076927E-3</c:v>
                </c:pt>
                <c:pt idx="60">
                  <c:v>7.6923076923076927E-3</c:v>
                </c:pt>
                <c:pt idx="61">
                  <c:v>7.6923076923076927E-3</c:v>
                </c:pt>
                <c:pt idx="62">
                  <c:v>7.6923076923076927E-3</c:v>
                </c:pt>
                <c:pt idx="63">
                  <c:v>7.6923076923076927E-3</c:v>
                </c:pt>
                <c:pt idx="64">
                  <c:v>7.6923076923076927E-3</c:v>
                </c:pt>
                <c:pt idx="65">
                  <c:v>7.6923076923076927E-3</c:v>
                </c:pt>
                <c:pt idx="66">
                  <c:v>7.6923076923076927E-3</c:v>
                </c:pt>
                <c:pt idx="67">
                  <c:v>7.6923076923076927E-3</c:v>
                </c:pt>
                <c:pt idx="68">
                  <c:v>7.6923076923076927E-3</c:v>
                </c:pt>
                <c:pt idx="69">
                  <c:v>7.6923076923076927E-3</c:v>
                </c:pt>
                <c:pt idx="70">
                  <c:v>7.6923076923076927E-3</c:v>
                </c:pt>
                <c:pt idx="71">
                  <c:v>7.6923076923076927E-3</c:v>
                </c:pt>
                <c:pt idx="72">
                  <c:v>7.6923076923076927E-3</c:v>
                </c:pt>
                <c:pt idx="73">
                  <c:v>7.6923076923076927E-3</c:v>
                </c:pt>
                <c:pt idx="74">
                  <c:v>7.6923076923076927E-3</c:v>
                </c:pt>
                <c:pt idx="75">
                  <c:v>7.6923076923076927E-3</c:v>
                </c:pt>
                <c:pt idx="76">
                  <c:v>7.6923076923076927E-3</c:v>
                </c:pt>
                <c:pt idx="77">
                  <c:v>7.6923076923076927E-3</c:v>
                </c:pt>
                <c:pt idx="78">
                  <c:v>7.6923076923076927E-3</c:v>
                </c:pt>
                <c:pt idx="79">
                  <c:v>7.6923076923076927E-3</c:v>
                </c:pt>
                <c:pt idx="80">
                  <c:v>7.6923076923076927E-3</c:v>
                </c:pt>
                <c:pt idx="81">
                  <c:v>7.6923076923076927E-3</c:v>
                </c:pt>
                <c:pt idx="82">
                  <c:v>7.6923076923076927E-3</c:v>
                </c:pt>
                <c:pt idx="83">
                  <c:v>7.6923076923076927E-3</c:v>
                </c:pt>
                <c:pt idx="84">
                  <c:v>7.6923076923076927E-3</c:v>
                </c:pt>
                <c:pt idx="85">
                  <c:v>7.6923076923076927E-3</c:v>
                </c:pt>
                <c:pt idx="86">
                  <c:v>7.6923076923076927E-3</c:v>
                </c:pt>
                <c:pt idx="87">
                  <c:v>7.6923076923076927E-3</c:v>
                </c:pt>
                <c:pt idx="88">
                  <c:v>7.6923076923076927E-3</c:v>
                </c:pt>
                <c:pt idx="89">
                  <c:v>7.6923076923076927E-3</c:v>
                </c:pt>
                <c:pt idx="90">
                  <c:v>7.6923076923076927E-3</c:v>
                </c:pt>
                <c:pt idx="91">
                  <c:v>7.6923076923076927E-3</c:v>
                </c:pt>
                <c:pt idx="92">
                  <c:v>7.6923076923076927E-3</c:v>
                </c:pt>
                <c:pt idx="93">
                  <c:v>7.6923076923076927E-3</c:v>
                </c:pt>
                <c:pt idx="94">
                  <c:v>7.6923076923076927E-3</c:v>
                </c:pt>
                <c:pt idx="95">
                  <c:v>7.6923076923076927E-3</c:v>
                </c:pt>
                <c:pt idx="96">
                  <c:v>7.6923076923076927E-3</c:v>
                </c:pt>
                <c:pt idx="97">
                  <c:v>7.6923076923076927E-3</c:v>
                </c:pt>
                <c:pt idx="98">
                  <c:v>7.6923076923076927E-3</c:v>
                </c:pt>
                <c:pt idx="99">
                  <c:v>7.6923076923076927E-3</c:v>
                </c:pt>
                <c:pt idx="100">
                  <c:v>7.6923076923076927E-3</c:v>
                </c:pt>
                <c:pt idx="101">
                  <c:v>7.6923076923076927E-3</c:v>
                </c:pt>
                <c:pt idx="102">
                  <c:v>7.6923076923076927E-3</c:v>
                </c:pt>
                <c:pt idx="103">
                  <c:v>7.6923076923076927E-3</c:v>
                </c:pt>
                <c:pt idx="104">
                  <c:v>7.6923076923076927E-3</c:v>
                </c:pt>
                <c:pt idx="105">
                  <c:v>7.6923076923076927E-3</c:v>
                </c:pt>
                <c:pt idx="106">
                  <c:v>7.6923076923076927E-3</c:v>
                </c:pt>
                <c:pt idx="107">
                  <c:v>7.6923076923076927E-3</c:v>
                </c:pt>
                <c:pt idx="108">
                  <c:v>7.6923076923076927E-3</c:v>
                </c:pt>
                <c:pt idx="109">
                  <c:v>7.6923076923076927E-3</c:v>
                </c:pt>
                <c:pt idx="110">
                  <c:v>7.6923076923076927E-3</c:v>
                </c:pt>
                <c:pt idx="111">
                  <c:v>7.6923076923076927E-3</c:v>
                </c:pt>
                <c:pt idx="112">
                  <c:v>7.6923076923076927E-3</c:v>
                </c:pt>
                <c:pt idx="113">
                  <c:v>7.6923076923076927E-3</c:v>
                </c:pt>
                <c:pt idx="114">
                  <c:v>7.6923076923076927E-3</c:v>
                </c:pt>
                <c:pt idx="115">
                  <c:v>7.6923076923076927E-3</c:v>
                </c:pt>
                <c:pt idx="116">
                  <c:v>7.6923076923076927E-3</c:v>
                </c:pt>
                <c:pt idx="117">
                  <c:v>7.6923076923076927E-3</c:v>
                </c:pt>
                <c:pt idx="118">
                  <c:v>7.6923076923076927E-3</c:v>
                </c:pt>
                <c:pt idx="119">
                  <c:v>7.6923076923076927E-3</c:v>
                </c:pt>
                <c:pt idx="120">
                  <c:v>7.6923076923076927E-3</c:v>
                </c:pt>
                <c:pt idx="121">
                  <c:v>7.6923076923076927E-3</c:v>
                </c:pt>
                <c:pt idx="122">
                  <c:v>7.6923076923076927E-3</c:v>
                </c:pt>
                <c:pt idx="123">
                  <c:v>7.6923076923076927E-3</c:v>
                </c:pt>
                <c:pt idx="124">
                  <c:v>7.6923076923076927E-3</c:v>
                </c:pt>
                <c:pt idx="125">
                  <c:v>7.6923076923076927E-3</c:v>
                </c:pt>
                <c:pt idx="126">
                  <c:v>7.6923076923076927E-3</c:v>
                </c:pt>
                <c:pt idx="127">
                  <c:v>7.6923076923076927E-3</c:v>
                </c:pt>
                <c:pt idx="128">
                  <c:v>7.6923076923076927E-3</c:v>
                </c:pt>
                <c:pt idx="129">
                  <c:v>7.6923076923076927E-3</c:v>
                </c:pt>
                <c:pt idx="130">
                  <c:v>7.6923076923076927E-3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9D-40EB-8481-A848672A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191688"/>
        <c:axId val="805192016"/>
      </c:scatterChart>
      <c:valAx>
        <c:axId val="8051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5192016"/>
        <c:crosses val="autoZero"/>
        <c:crossBetween val="midCat"/>
      </c:valAx>
      <c:valAx>
        <c:axId val="8051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5191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143606</xdr:colOff>
      <xdr:row>20</xdr:row>
      <xdr:rowOff>185056</xdr:rowOff>
    </xdr:from>
    <xdr:to>
      <xdr:col>5</xdr:col>
      <xdr:colOff>1959429</xdr:colOff>
      <xdr:row>39</xdr:row>
      <xdr:rowOff>152399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13E8B79-5A79-4DC9-A57D-A55146533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130629</xdr:colOff>
      <xdr:row>40</xdr:row>
      <xdr:rowOff>163284</xdr:rowOff>
    </xdr:from>
    <xdr:to>
      <xdr:col>5</xdr:col>
      <xdr:colOff>1992086</xdr:colOff>
      <xdr:row>58</xdr:row>
      <xdr:rowOff>130628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DD80D93-0838-4F2B-B3B9-DDD01B02F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15</xdr:row>
      <xdr:rowOff>34290</xdr:rowOff>
    </xdr:from>
    <xdr:to>
      <xdr:col>4</xdr:col>
      <xdr:colOff>2514600</xdr:colOff>
      <xdr:row>30</xdr:row>
      <xdr:rowOff>34290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11F23E9-C867-4924-9B95-10500A5A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31</xdr:row>
      <xdr:rowOff>60960</xdr:rowOff>
    </xdr:from>
    <xdr:to>
      <xdr:col>4</xdr:col>
      <xdr:colOff>2529840</xdr:colOff>
      <xdr:row>46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9E22249-EA48-455D-B0C0-FFE309C20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8</xdr:row>
      <xdr:rowOff>95250</xdr:rowOff>
    </xdr:from>
    <xdr:to>
      <xdr:col>4</xdr:col>
      <xdr:colOff>1805940</xdr:colOff>
      <xdr:row>23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5437522-F3DF-4EB8-96D7-3947A6553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3"/>
  <sheetViews>
    <sheetView topLeftCell="A19" zoomScaleNormal="100" workbookViewId="0">
      <selection activeCell="F35" sqref="F35"/>
    </sheetView>
  </sheetViews>
  <sheetFormatPr defaultRowHeight="14.4" x14ac:dyDescent="0.3"/>
  <cols>
    <col min="1" max="1" width="17.6640625" customWidth="1"/>
    <col min="2" max="2" width="11.77734375" customWidth="1"/>
    <col min="3" max="3" width="28.21875" customWidth="1"/>
    <col min="4" max="4" width="17.6640625" customWidth="1"/>
    <col min="5" max="5" width="10.33203125" customWidth="1"/>
    <col min="6" max="6" width="40.109375" customWidth="1"/>
    <col min="7" max="7" width="10.6640625" customWidth="1"/>
    <col min="8" max="8" width="25.77734375" customWidth="1"/>
    <col min="9" max="9" width="27.88671875" customWidth="1"/>
    <col min="11" max="11" width="27.33203125" customWidth="1"/>
    <col min="12" max="12" width="24.21875" customWidth="1"/>
  </cols>
  <sheetData>
    <row r="1" spans="1:13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  <c r="K1" t="s">
        <v>21</v>
      </c>
      <c r="L1" t="s">
        <v>22</v>
      </c>
      <c r="M1" t="s">
        <v>23</v>
      </c>
    </row>
    <row r="2" spans="1:13" x14ac:dyDescent="0.3">
      <c r="A2">
        <v>37</v>
      </c>
      <c r="F2">
        <v>0</v>
      </c>
      <c r="G2">
        <f t="array" ref="G2:G243">FREQUENCY(A2:A151,F2:F243)</f>
        <v>2</v>
      </c>
      <c r="H2">
        <f>G2/MAX($D$6,$D$7)</f>
        <v>8.2987551867219917E-3</v>
      </c>
      <c r="I2">
        <f>_xlfn.EXPON.DIST(F2,$D$13,FALSE)</f>
        <v>2.1739130434782608E-2</v>
      </c>
      <c r="K2">
        <f>SUM(G$2:G2)</f>
        <v>2</v>
      </c>
      <c r="L2">
        <f>K2/$D$6</f>
        <v>1.3333333333333334E-2</v>
      </c>
      <c r="M2">
        <f>_xlfn.EXPON.DIST(F2,$D$13,TRUE)</f>
        <v>0</v>
      </c>
    </row>
    <row r="3" spans="1:13" x14ac:dyDescent="0.3">
      <c r="A3">
        <v>105</v>
      </c>
      <c r="F3">
        <v>1</v>
      </c>
      <c r="G3">
        <v>6</v>
      </c>
      <c r="H3">
        <f t="shared" ref="H3:H66" si="0">G3/MAX($D$6,$D$7)</f>
        <v>2.4896265560165973E-2</v>
      </c>
      <c r="I3">
        <f t="shared" ref="I3:I66" si="1">_xlfn.EXPON.DIST(F3,$D$13,FALSE)</f>
        <v>2.1271640466194734E-2</v>
      </c>
      <c r="K3">
        <f>SUM(G$2:G3)</f>
        <v>8</v>
      </c>
      <c r="L3">
        <f>K3/$D$6</f>
        <v>5.3333333333333337E-2</v>
      </c>
      <c r="M3">
        <f t="shared" ref="M3:M66" si="2">_xlfn.EXPON.DIST(F3,$D$13,TRUE)</f>
        <v>2.150453855504221E-2</v>
      </c>
    </row>
    <row r="4" spans="1:13" x14ac:dyDescent="0.3">
      <c r="A4">
        <v>16</v>
      </c>
      <c r="C4" t="s">
        <v>1</v>
      </c>
      <c r="D4">
        <f>MIN(A2:A501)</f>
        <v>0</v>
      </c>
      <c r="F4">
        <v>2</v>
      </c>
      <c r="G4">
        <v>1</v>
      </c>
      <c r="H4">
        <f t="shared" si="0"/>
        <v>4.1493775933609959E-3</v>
      </c>
      <c r="I4">
        <f t="shared" si="1"/>
        <v>2.0814203653660452E-2</v>
      </c>
      <c r="K4">
        <f>SUM(G$2:G4)</f>
        <v>9</v>
      </c>
      <c r="L4">
        <f t="shared" ref="L4:L67" si="3">K4/$D$6</f>
        <v>0.06</v>
      </c>
      <c r="M4">
        <f t="shared" si="2"/>
        <v>4.2546631931619124E-2</v>
      </c>
    </row>
    <row r="5" spans="1:13" x14ac:dyDescent="0.3">
      <c r="A5">
        <v>51</v>
      </c>
      <c r="C5" t="s">
        <v>2</v>
      </c>
      <c r="D5">
        <f>MAX(A2:A501)</f>
        <v>241</v>
      </c>
      <c r="F5">
        <v>3</v>
      </c>
      <c r="G5">
        <v>1</v>
      </c>
      <c r="H5">
        <f t="shared" si="0"/>
        <v>4.1493775933609959E-3</v>
      </c>
      <c r="I5">
        <f t="shared" si="1"/>
        <v>2.0366603808697811E-2</v>
      </c>
      <c r="K5">
        <f>SUM(G$2:G5)</f>
        <v>10</v>
      </c>
      <c r="L5">
        <f t="shared" si="3"/>
        <v>6.6666666666666666E-2</v>
      </c>
      <c r="M5">
        <f t="shared" si="2"/>
        <v>6.3136224799900637E-2</v>
      </c>
    </row>
    <row r="6" spans="1:13" x14ac:dyDescent="0.3">
      <c r="A6">
        <v>50</v>
      </c>
      <c r="C6" t="s">
        <v>3</v>
      </c>
      <c r="D6">
        <f>COUNT(A2:A501)</f>
        <v>150</v>
      </c>
      <c r="F6">
        <v>4</v>
      </c>
      <c r="G6">
        <v>2</v>
      </c>
      <c r="H6">
        <f t="shared" si="0"/>
        <v>8.2987551867219917E-3</v>
      </c>
      <c r="I6">
        <f t="shared" si="1"/>
        <v>1.99286293918584E-2</v>
      </c>
      <c r="K6">
        <f>SUM(G$2:G6)</f>
        <v>12</v>
      </c>
      <c r="L6">
        <f t="shared" si="3"/>
        <v>0.08</v>
      </c>
      <c r="M6">
        <f t="shared" si="2"/>
        <v>8.328304797451358E-2</v>
      </c>
    </row>
    <row r="7" spans="1:13" x14ac:dyDescent="0.3">
      <c r="A7">
        <v>40</v>
      </c>
      <c r="C7" t="s">
        <v>12</v>
      </c>
      <c r="D7">
        <f>D5-D4</f>
        <v>241</v>
      </c>
      <c r="F7">
        <v>5</v>
      </c>
      <c r="G7">
        <v>2</v>
      </c>
      <c r="H7">
        <f t="shared" si="0"/>
        <v>8.2987551867219917E-3</v>
      </c>
      <c r="I7">
        <f t="shared" si="1"/>
        <v>1.9500073412752034E-2</v>
      </c>
      <c r="K7">
        <f>SUM(G$2:G7)</f>
        <v>14</v>
      </c>
      <c r="L7">
        <f t="shared" si="3"/>
        <v>9.3333333333333338E-2</v>
      </c>
      <c r="M7">
        <f t="shared" si="2"/>
        <v>0.10299662301340644</v>
      </c>
    </row>
    <row r="8" spans="1:13" x14ac:dyDescent="0.3">
      <c r="A8">
        <v>67</v>
      </c>
      <c r="C8" t="s">
        <v>17</v>
      </c>
      <c r="D8">
        <f>AVERAGE(A2:A501)</f>
        <v>47.626666666666665</v>
      </c>
      <c r="F8">
        <v>6</v>
      </c>
      <c r="G8">
        <v>0</v>
      </c>
      <c r="H8">
        <f t="shared" si="0"/>
        <v>0</v>
      </c>
      <c r="I8">
        <f t="shared" si="1"/>
        <v>1.9080733332221354E-2</v>
      </c>
      <c r="K8">
        <f>SUM(G$2:G8)</f>
        <v>14</v>
      </c>
      <c r="L8">
        <f t="shared" si="3"/>
        <v>9.3333333333333338E-2</v>
      </c>
      <c r="M8">
        <f t="shared" si="2"/>
        <v>0.12228626671781771</v>
      </c>
    </row>
    <row r="9" spans="1:13" x14ac:dyDescent="0.3">
      <c r="A9">
        <v>1</v>
      </c>
      <c r="F9">
        <v>7</v>
      </c>
      <c r="G9">
        <v>0</v>
      </c>
      <c r="H9">
        <f t="shared" si="0"/>
        <v>0</v>
      </c>
      <c r="I9">
        <f t="shared" si="1"/>
        <v>1.8670410966620123E-2</v>
      </c>
      <c r="K9">
        <f>SUM(G$2:G9)</f>
        <v>14</v>
      </c>
      <c r="L9">
        <f t="shared" si="3"/>
        <v>9.3333333333333338E-2</v>
      </c>
      <c r="M9">
        <f t="shared" si="2"/>
        <v>0.14116109553547443</v>
      </c>
    </row>
    <row r="10" spans="1:13" x14ac:dyDescent="0.3">
      <c r="A10">
        <v>10</v>
      </c>
      <c r="F10">
        <v>8</v>
      </c>
      <c r="G10">
        <v>4</v>
      </c>
      <c r="H10">
        <f t="shared" si="0"/>
        <v>1.6597510373443983E-2</v>
      </c>
      <c r="I10">
        <f t="shared" si="1"/>
        <v>1.8268912394149954E-2</v>
      </c>
      <c r="K10">
        <f>SUM(G$2:G10)</f>
        <v>18</v>
      </c>
      <c r="L10">
        <f t="shared" si="3"/>
        <v>0.12</v>
      </c>
      <c r="M10">
        <f t="shared" si="2"/>
        <v>0.15963002986910202</v>
      </c>
    </row>
    <row r="11" spans="1:13" x14ac:dyDescent="0.3">
      <c r="A11">
        <v>43</v>
      </c>
      <c r="C11" t="s">
        <v>6</v>
      </c>
      <c r="F11">
        <v>9</v>
      </c>
      <c r="G11">
        <v>6</v>
      </c>
      <c r="H11">
        <f t="shared" si="0"/>
        <v>2.4896265560165973E-2</v>
      </c>
      <c r="I11">
        <f t="shared" si="1"/>
        <v>1.7876047863211269E-2</v>
      </c>
      <c r="K11">
        <f>SUM(G$2:G11)</f>
        <v>24</v>
      </c>
      <c r="L11">
        <f t="shared" si="3"/>
        <v>0.16</v>
      </c>
      <c r="M11">
        <f t="shared" si="2"/>
        <v>0.17770179829228158</v>
      </c>
    </row>
    <row r="12" spans="1:13" x14ac:dyDescent="0.3">
      <c r="A12">
        <v>18</v>
      </c>
      <c r="C12" t="s">
        <v>7</v>
      </c>
      <c r="D12">
        <v>46</v>
      </c>
      <c r="F12">
        <v>10</v>
      </c>
      <c r="G12">
        <v>4</v>
      </c>
      <c r="H12">
        <f t="shared" si="0"/>
        <v>1.6597510373443983E-2</v>
      </c>
      <c r="I12">
        <f t="shared" si="1"/>
        <v>1.7491631702725063E-2</v>
      </c>
      <c r="K12">
        <f>SUM(G$2:G12)</f>
        <v>28</v>
      </c>
      <c r="L12">
        <f t="shared" si="3"/>
        <v>0.18666666666666668</v>
      </c>
      <c r="M12">
        <f t="shared" si="2"/>
        <v>0.19538494167464709</v>
      </c>
    </row>
    <row r="13" spans="1:13" x14ac:dyDescent="0.3">
      <c r="A13">
        <v>98</v>
      </c>
      <c r="C13" t="s">
        <v>8</v>
      </c>
      <c r="D13">
        <f>1/D12</f>
        <v>2.1739130434782608E-2</v>
      </c>
      <c r="F13">
        <v>11</v>
      </c>
      <c r="G13">
        <v>3</v>
      </c>
      <c r="H13">
        <f t="shared" si="0"/>
        <v>1.2448132780082987E-2</v>
      </c>
      <c r="I13">
        <f t="shared" si="1"/>
        <v>1.7115482234383212E-2</v>
      </c>
      <c r="K13">
        <f>SUM(G$2:G13)</f>
        <v>31</v>
      </c>
      <c r="L13">
        <f t="shared" si="3"/>
        <v>0.20666666666666667</v>
      </c>
      <c r="M13">
        <f t="shared" si="2"/>
        <v>0.21268781721837221</v>
      </c>
    </row>
    <row r="14" spans="1:13" x14ac:dyDescent="0.3">
      <c r="A14">
        <v>9</v>
      </c>
      <c r="F14">
        <v>12</v>
      </c>
      <c r="G14">
        <v>1</v>
      </c>
      <c r="H14">
        <f t="shared" si="0"/>
        <v>4.1493775933609959E-3</v>
      </c>
      <c r="I14">
        <f t="shared" si="1"/>
        <v>1.6747421686785779E-2</v>
      </c>
      <c r="K14">
        <f>SUM(G$2:G14)</f>
        <v>32</v>
      </c>
      <c r="L14">
        <f t="shared" si="3"/>
        <v>0.21333333333333335</v>
      </c>
      <c r="M14">
        <f t="shared" si="2"/>
        <v>0.22961860240785414</v>
      </c>
    </row>
    <row r="15" spans="1:13" x14ac:dyDescent="0.3">
      <c r="A15">
        <v>60</v>
      </c>
      <c r="F15">
        <v>13</v>
      </c>
      <c r="G15">
        <v>2</v>
      </c>
      <c r="H15">
        <f t="shared" si="0"/>
        <v>8.2987551867219917E-3</v>
      </c>
      <c r="I15">
        <f t="shared" si="1"/>
        <v>1.6387276111424744E-2</v>
      </c>
      <c r="K15">
        <f>SUM(G$2:G15)</f>
        <v>34</v>
      </c>
      <c r="L15">
        <f t="shared" si="3"/>
        <v>0.22666666666666666</v>
      </c>
      <c r="M15">
        <f t="shared" si="2"/>
        <v>0.24618529887446172</v>
      </c>
    </row>
    <row r="16" spans="1:13" x14ac:dyDescent="0.3">
      <c r="A16">
        <v>58</v>
      </c>
      <c r="F16">
        <v>14</v>
      </c>
      <c r="G16">
        <v>5</v>
      </c>
      <c r="H16">
        <f t="shared" si="0"/>
        <v>2.0746887966804978E-2</v>
      </c>
      <c r="I16">
        <f t="shared" si="1"/>
        <v>1.603487530047449E-2</v>
      </c>
      <c r="K16">
        <f>SUM(G$2:G16)</f>
        <v>39</v>
      </c>
      <c r="L16">
        <f t="shared" si="3"/>
        <v>0.26</v>
      </c>
      <c r="M16">
        <f t="shared" si="2"/>
        <v>0.26239573617817352</v>
      </c>
    </row>
    <row r="17" spans="1:13" x14ac:dyDescent="0.3">
      <c r="A17">
        <v>61</v>
      </c>
      <c r="C17" s="1" t="s">
        <v>13</v>
      </c>
      <c r="F17">
        <v>15</v>
      </c>
      <c r="G17">
        <v>2</v>
      </c>
      <c r="H17">
        <f t="shared" si="0"/>
        <v>8.2987551867219917E-3</v>
      </c>
      <c r="I17">
        <f t="shared" si="1"/>
        <v>1.5690052706350141E-2</v>
      </c>
      <c r="K17">
        <f>SUM(G$2:G17)</f>
        <v>41</v>
      </c>
      <c r="L17">
        <f t="shared" si="3"/>
        <v>0.27333333333333332</v>
      </c>
      <c r="M17">
        <f t="shared" si="2"/>
        <v>0.27825757550789348</v>
      </c>
    </row>
    <row r="18" spans="1:13" x14ac:dyDescent="0.3">
      <c r="A18">
        <v>59</v>
      </c>
      <c r="C18" s="2" t="s">
        <v>15</v>
      </c>
      <c r="F18">
        <v>16</v>
      </c>
      <c r="G18">
        <v>2</v>
      </c>
      <c r="H18">
        <f t="shared" si="0"/>
        <v>8.2987551867219917E-3</v>
      </c>
      <c r="I18">
        <f t="shared" si="1"/>
        <v>1.5352645362995791E-2</v>
      </c>
      <c r="K18">
        <f>SUM(G$2:G18)</f>
        <v>43</v>
      </c>
      <c r="L18">
        <f t="shared" si="3"/>
        <v>0.28666666666666668</v>
      </c>
      <c r="M18">
        <f t="shared" si="2"/>
        <v>0.29377831330219367</v>
      </c>
    </row>
    <row r="19" spans="1:13" x14ac:dyDescent="0.3">
      <c r="A19">
        <v>22</v>
      </c>
      <c r="C19" s="2" t="s">
        <v>10</v>
      </c>
      <c r="F19">
        <v>17</v>
      </c>
      <c r="G19">
        <v>1</v>
      </c>
      <c r="H19">
        <f t="shared" si="0"/>
        <v>4.1493775933609959E-3</v>
      </c>
      <c r="I19">
        <f t="shared" si="1"/>
        <v>1.5022493808865358E-2</v>
      </c>
      <c r="K19">
        <f>SUM(G$2:G19)</f>
        <v>44</v>
      </c>
      <c r="L19">
        <f t="shared" si="3"/>
        <v>0.29333333333333333</v>
      </c>
      <c r="M19">
        <f t="shared" si="2"/>
        <v>0.30896528479219354</v>
      </c>
    </row>
    <row r="20" spans="1:13" x14ac:dyDescent="0.3">
      <c r="A20">
        <v>11</v>
      </c>
      <c r="C20" s="2" t="s">
        <v>14</v>
      </c>
      <c r="F20">
        <v>18</v>
      </c>
      <c r="G20">
        <v>4</v>
      </c>
      <c r="H20">
        <f t="shared" si="0"/>
        <v>1.6597510373443983E-2</v>
      </c>
      <c r="I20">
        <f t="shared" si="1"/>
        <v>1.4699442011559729E-2</v>
      </c>
      <c r="K20">
        <f>SUM(G$2:G20)</f>
        <v>48</v>
      </c>
      <c r="L20">
        <f t="shared" si="3"/>
        <v>0.32</v>
      </c>
      <c r="M20">
        <f t="shared" si="2"/>
        <v>0.32382566746825242</v>
      </c>
    </row>
    <row r="21" spans="1:13" x14ac:dyDescent="0.3">
      <c r="A21">
        <v>65</v>
      </c>
      <c r="C21" s="2" t="s">
        <v>11</v>
      </c>
      <c r="F21">
        <v>19</v>
      </c>
      <c r="G21">
        <v>0</v>
      </c>
      <c r="H21">
        <f t="shared" si="0"/>
        <v>0</v>
      </c>
      <c r="I21">
        <f t="shared" si="1"/>
        <v>1.4383337294084536E-2</v>
      </c>
      <c r="K21">
        <f>SUM(G$2:G21)</f>
        <v>48</v>
      </c>
      <c r="L21">
        <f t="shared" si="3"/>
        <v>0.32</v>
      </c>
      <c r="M21">
        <f t="shared" si="2"/>
        <v>0.33836648447211137</v>
      </c>
    </row>
    <row r="22" spans="1:13" x14ac:dyDescent="0.3">
      <c r="A22">
        <v>11</v>
      </c>
      <c r="F22">
        <v>20</v>
      </c>
      <c r="G22">
        <v>2</v>
      </c>
      <c r="H22">
        <f t="shared" si="0"/>
        <v>8.2987551867219917E-3</v>
      </c>
      <c r="I22">
        <f t="shared" si="1"/>
        <v>1.4074030262693717E-2</v>
      </c>
      <c r="K22">
        <f>SUM(G$2:G22)</f>
        <v>50</v>
      </c>
      <c r="L22">
        <f t="shared" si="3"/>
        <v>0.33333333333333331</v>
      </c>
      <c r="M22">
        <f t="shared" si="2"/>
        <v>0.35259460791608899</v>
      </c>
    </row>
    <row r="23" spans="1:13" x14ac:dyDescent="0.3">
      <c r="A23">
        <v>73</v>
      </c>
      <c r="F23">
        <v>21</v>
      </c>
      <c r="G23">
        <v>2</v>
      </c>
      <c r="H23">
        <f t="shared" si="0"/>
        <v>8.2987551867219917E-3</v>
      </c>
      <c r="I23">
        <f t="shared" si="1"/>
        <v>1.3771374736284791E-2</v>
      </c>
      <c r="K23">
        <f>SUM(G$2:G23)</f>
        <v>52</v>
      </c>
      <c r="L23">
        <f t="shared" si="3"/>
        <v>0.34666666666666668</v>
      </c>
      <c r="M23">
        <f t="shared" si="2"/>
        <v>0.36651676213089968</v>
      </c>
    </row>
    <row r="24" spans="1:13" x14ac:dyDescent="0.3">
      <c r="A24">
        <v>94</v>
      </c>
      <c r="F24">
        <v>22</v>
      </c>
      <c r="G24">
        <v>1</v>
      </c>
      <c r="H24">
        <f t="shared" si="0"/>
        <v>4.1493775933609959E-3</v>
      </c>
      <c r="I24">
        <f t="shared" si="1"/>
        <v>1.3475227677312419E-2</v>
      </c>
      <c r="K24">
        <f>SUM(G$2:G24)</f>
        <v>53</v>
      </c>
      <c r="L24">
        <f t="shared" si="3"/>
        <v>0.35333333333333333</v>
      </c>
      <c r="M24">
        <f t="shared" si="2"/>
        <v>0.38013952684362867</v>
      </c>
    </row>
    <row r="25" spans="1:13" x14ac:dyDescent="0.3">
      <c r="A25">
        <v>241</v>
      </c>
      <c r="F25">
        <v>23</v>
      </c>
      <c r="G25">
        <v>1</v>
      </c>
      <c r="H25">
        <f t="shared" si="0"/>
        <v>4.1493775933609959E-3</v>
      </c>
      <c r="I25">
        <f t="shared" si="1"/>
        <v>1.3185449124187683E-2</v>
      </c>
      <c r="K25">
        <f>SUM(G$2:G25)</f>
        <v>54</v>
      </c>
      <c r="L25">
        <f t="shared" si="3"/>
        <v>0.36</v>
      </c>
      <c r="M25">
        <f t="shared" si="2"/>
        <v>0.39346934028736658</v>
      </c>
    </row>
    <row r="26" spans="1:13" x14ac:dyDescent="0.3">
      <c r="A26">
        <v>31</v>
      </c>
      <c r="F26">
        <v>24</v>
      </c>
      <c r="G26">
        <v>1</v>
      </c>
      <c r="H26">
        <f t="shared" si="0"/>
        <v>4.1493775933609959E-3</v>
      </c>
      <c r="I26">
        <f t="shared" si="1"/>
        <v>1.2901902125131042E-2</v>
      </c>
      <c r="K26">
        <f>SUM(G$2:G26)</f>
        <v>55</v>
      </c>
      <c r="L26">
        <f t="shared" si="3"/>
        <v>0.36666666666666664</v>
      </c>
      <c r="M26">
        <f t="shared" si="2"/>
        <v>0.40651250224397206</v>
      </c>
    </row>
    <row r="27" spans="1:13" x14ac:dyDescent="0.3">
      <c r="A27">
        <v>56</v>
      </c>
      <c r="F27">
        <v>25</v>
      </c>
      <c r="G27">
        <v>1</v>
      </c>
      <c r="H27">
        <f t="shared" si="0"/>
        <v>4.1493775933609959E-3</v>
      </c>
      <c r="I27">
        <f t="shared" si="1"/>
        <v>1.2624452673447778E-2</v>
      </c>
      <c r="K27">
        <f>SUM(G$2:G27)</f>
        <v>56</v>
      </c>
      <c r="L27">
        <f t="shared" si="3"/>
        <v>0.37333333333333335</v>
      </c>
      <c r="M27">
        <f t="shared" si="2"/>
        <v>0.4192751770214021</v>
      </c>
    </row>
    <row r="28" spans="1:13" x14ac:dyDescent="0.3">
      <c r="A28">
        <v>89</v>
      </c>
      <c r="F28">
        <v>26</v>
      </c>
      <c r="G28">
        <v>2</v>
      </c>
      <c r="H28">
        <f t="shared" si="0"/>
        <v>8.2987551867219917E-3</v>
      </c>
      <c r="I28">
        <f t="shared" si="1"/>
        <v>1.2352969644195317E-2</v>
      </c>
      <c r="K28">
        <f>SUM(G$2:G28)</f>
        <v>58</v>
      </c>
      <c r="L28">
        <f t="shared" si="3"/>
        <v>0.38666666666666666</v>
      </c>
      <c r="M28">
        <f t="shared" si="2"/>
        <v>0.43176339636701544</v>
      </c>
    </row>
    <row r="29" spans="1:13" x14ac:dyDescent="0.3">
      <c r="A29">
        <v>62</v>
      </c>
      <c r="F29">
        <v>27</v>
      </c>
      <c r="G29">
        <v>1</v>
      </c>
      <c r="H29">
        <f t="shared" si="0"/>
        <v>4.1493775933609959E-3</v>
      </c>
      <c r="I29">
        <f t="shared" si="1"/>
        <v>1.2087324732212452E-2</v>
      </c>
      <c r="K29">
        <f>SUM(G$2:G29)</f>
        <v>59</v>
      </c>
      <c r="L29">
        <f t="shared" si="3"/>
        <v>0.39333333333333331</v>
      </c>
      <c r="M29">
        <f t="shared" si="2"/>
        <v>0.44398306231822721</v>
      </c>
    </row>
    <row r="30" spans="1:13" x14ac:dyDescent="0.3">
      <c r="A30">
        <v>5</v>
      </c>
      <c r="F30">
        <v>28</v>
      </c>
      <c r="G30">
        <v>0</v>
      </c>
      <c r="H30">
        <f t="shared" si="0"/>
        <v>0</v>
      </c>
      <c r="I30">
        <f t="shared" si="1"/>
        <v>1.1827392391481274E-2</v>
      </c>
      <c r="K30">
        <f>SUM(G$2:G30)</f>
        <v>59</v>
      </c>
      <c r="L30">
        <f t="shared" si="3"/>
        <v>0.39333333333333331</v>
      </c>
      <c r="M30">
        <f t="shared" si="2"/>
        <v>0.45593994999186133</v>
      </c>
    </row>
    <row r="31" spans="1:13" x14ac:dyDescent="0.3">
      <c r="A31">
        <v>135</v>
      </c>
      <c r="F31">
        <v>29</v>
      </c>
      <c r="G31">
        <v>2</v>
      </c>
      <c r="H31">
        <f t="shared" si="0"/>
        <v>8.2987551867219917E-3</v>
      </c>
      <c r="I31">
        <f t="shared" si="1"/>
        <v>1.1573049775793052E-2</v>
      </c>
      <c r="K31">
        <f>SUM(G$2:G31)</f>
        <v>61</v>
      </c>
      <c r="L31">
        <f t="shared" si="3"/>
        <v>0.40666666666666668</v>
      </c>
      <c r="M31">
        <f t="shared" si="2"/>
        <v>0.46763971031351959</v>
      </c>
    </row>
    <row r="32" spans="1:13" x14ac:dyDescent="0.3">
      <c r="A32">
        <v>24</v>
      </c>
      <c r="F32">
        <v>30</v>
      </c>
      <c r="G32">
        <v>3</v>
      </c>
      <c r="H32">
        <f t="shared" si="0"/>
        <v>1.2448132780082987E-2</v>
      </c>
      <c r="I32">
        <f t="shared" si="1"/>
        <v>1.1324176680690088E-2</v>
      </c>
      <c r="K32">
        <f>SUM(G$2:G32)</f>
        <v>64</v>
      </c>
      <c r="L32">
        <f t="shared" si="3"/>
        <v>0.42666666666666669</v>
      </c>
      <c r="M32">
        <f t="shared" si="2"/>
        <v>0.47908787268825603</v>
      </c>
    </row>
    <row r="33" spans="1:13" x14ac:dyDescent="0.3">
      <c r="A33">
        <v>12</v>
      </c>
      <c r="F33">
        <v>31</v>
      </c>
      <c r="G33">
        <v>3</v>
      </c>
      <c r="H33">
        <f t="shared" si="0"/>
        <v>1.2448132780082987E-2</v>
      </c>
      <c r="I33">
        <f t="shared" si="1"/>
        <v>1.1080655486656077E-2</v>
      </c>
      <c r="K33">
        <f>SUM(G$2:G33)</f>
        <v>67</v>
      </c>
      <c r="L33">
        <f t="shared" si="3"/>
        <v>0.44666666666666666</v>
      </c>
      <c r="M33">
        <f t="shared" si="2"/>
        <v>0.49028984761382033</v>
      </c>
    </row>
    <row r="34" spans="1:13" x14ac:dyDescent="0.3">
      <c r="A34">
        <v>46</v>
      </c>
      <c r="F34">
        <v>32</v>
      </c>
      <c r="G34">
        <v>1</v>
      </c>
      <c r="H34">
        <f t="shared" si="0"/>
        <v>4.1493775933609959E-3</v>
      </c>
      <c r="I34">
        <f t="shared" si="1"/>
        <v>1.0842371103528143E-2</v>
      </c>
      <c r="K34">
        <f>SUM(G$2:G34)</f>
        <v>68</v>
      </c>
      <c r="L34">
        <f t="shared" si="3"/>
        <v>0.45333333333333331</v>
      </c>
      <c r="M34">
        <f t="shared" si="2"/>
        <v>0.50125092923770542</v>
      </c>
    </row>
    <row r="35" spans="1:13" x14ac:dyDescent="0.3">
      <c r="A35">
        <v>14</v>
      </c>
      <c r="F35">
        <v>33</v>
      </c>
      <c r="G35">
        <v>2</v>
      </c>
      <c r="H35">
        <f t="shared" si="0"/>
        <v>8.2987551867219917E-3</v>
      </c>
      <c r="I35">
        <f t="shared" si="1"/>
        <v>1.0609210916104245E-2</v>
      </c>
      <c r="K35">
        <f>SUM(G$2:G35)</f>
        <v>70</v>
      </c>
      <c r="L35">
        <f t="shared" si="3"/>
        <v>0.46666666666666667</v>
      </c>
      <c r="M35">
        <f t="shared" si="2"/>
        <v>0.51197629785920462</v>
      </c>
    </row>
    <row r="36" spans="1:13" x14ac:dyDescent="0.3">
      <c r="A36">
        <v>94</v>
      </c>
      <c r="F36">
        <v>34</v>
      </c>
      <c r="G36">
        <v>1</v>
      </c>
      <c r="H36">
        <f t="shared" si="0"/>
        <v>4.1493775933609959E-3</v>
      </c>
      <c r="I36">
        <f t="shared" si="1"/>
        <v>1.0381064730920308E-2</v>
      </c>
      <c r="K36">
        <f>SUM(G$2:G36)</f>
        <v>71</v>
      </c>
      <c r="L36">
        <f t="shared" si="3"/>
        <v>0.47333333333333333</v>
      </c>
      <c r="M36">
        <f t="shared" si="2"/>
        <v>0.52247102237766585</v>
      </c>
    </row>
    <row r="37" spans="1:13" x14ac:dyDescent="0.3">
      <c r="A37">
        <v>8</v>
      </c>
      <c r="F37">
        <v>35</v>
      </c>
      <c r="G37">
        <v>0</v>
      </c>
      <c r="H37">
        <f t="shared" si="0"/>
        <v>0</v>
      </c>
      <c r="I37">
        <f t="shared" si="1"/>
        <v>1.0157824724171843E-2</v>
      </c>
      <c r="K37">
        <f>SUM(G$2:G37)</f>
        <v>71</v>
      </c>
      <c r="L37">
        <f t="shared" si="3"/>
        <v>0.47333333333333333</v>
      </c>
      <c r="M37">
        <f t="shared" si="2"/>
        <v>0.53274006268809515</v>
      </c>
    </row>
    <row r="38" spans="1:13" x14ac:dyDescent="0.3">
      <c r="A38">
        <v>2</v>
      </c>
      <c r="F38">
        <v>36</v>
      </c>
      <c r="G38">
        <v>1</v>
      </c>
      <c r="H38">
        <f t="shared" si="0"/>
        <v>4.1493775933609959E-3</v>
      </c>
      <c r="I38">
        <f t="shared" si="1"/>
        <v>9.9393853907555289E-3</v>
      </c>
      <c r="K38">
        <f>SUM(G$2:G38)</f>
        <v>72</v>
      </c>
      <c r="L38">
        <f t="shared" si="3"/>
        <v>0.48</v>
      </c>
      <c r="M38">
        <f t="shared" si="2"/>
        <v>0.54278827202524571</v>
      </c>
    </row>
    <row r="39" spans="1:13" x14ac:dyDescent="0.3">
      <c r="A39">
        <v>29</v>
      </c>
      <c r="F39">
        <v>37</v>
      </c>
      <c r="G39">
        <v>3</v>
      </c>
      <c r="H39">
        <f t="shared" si="0"/>
        <v>1.2448132780082987E-2</v>
      </c>
      <c r="I39">
        <f t="shared" si="1"/>
        <v>9.7256434944066016E-3</v>
      </c>
      <c r="K39">
        <f>SUM(G$2:G39)</f>
        <v>75</v>
      </c>
      <c r="L39">
        <f t="shared" si="3"/>
        <v>0.5</v>
      </c>
      <c r="M39">
        <f t="shared" si="2"/>
        <v>0.55262039925729622</v>
      </c>
    </row>
    <row r="40" spans="1:13" x14ac:dyDescent="0.3">
      <c r="A40">
        <v>9</v>
      </c>
      <c r="F40">
        <v>38</v>
      </c>
      <c r="G40">
        <v>0</v>
      </c>
      <c r="H40">
        <f t="shared" si="0"/>
        <v>0</v>
      </c>
      <c r="I40">
        <f t="shared" si="1"/>
        <v>9.5164980189085396E-3</v>
      </c>
      <c r="K40">
        <f>SUM(G$2:G40)</f>
        <v>75</v>
      </c>
      <c r="L40">
        <f t="shared" si="3"/>
        <v>0.5</v>
      </c>
      <c r="M40">
        <f t="shared" si="2"/>
        <v>0.56224109113020715</v>
      </c>
    </row>
    <row r="41" spans="1:13" x14ac:dyDescent="0.3">
      <c r="A41">
        <v>0</v>
      </c>
      <c r="F41">
        <v>39</v>
      </c>
      <c r="G41">
        <v>0</v>
      </c>
      <c r="H41">
        <f t="shared" si="0"/>
        <v>0</v>
      </c>
      <c r="I41">
        <f t="shared" si="1"/>
        <v>9.3118501203519385E-3</v>
      </c>
      <c r="K41">
        <f>SUM(G$2:G41)</f>
        <v>75</v>
      </c>
      <c r="L41">
        <f t="shared" si="3"/>
        <v>0.5</v>
      </c>
      <c r="M41">
        <f t="shared" si="2"/>
        <v>0.57165489446381079</v>
      </c>
    </row>
    <row r="42" spans="1:13" x14ac:dyDescent="0.3">
      <c r="A42">
        <v>49</v>
      </c>
      <c r="F42">
        <v>40</v>
      </c>
      <c r="G42">
        <v>3</v>
      </c>
      <c r="H42">
        <f t="shared" si="0"/>
        <v>1.2448132780082987E-2</v>
      </c>
      <c r="I42">
        <f t="shared" si="1"/>
        <v>9.1116030804200571E-3</v>
      </c>
      <c r="K42">
        <f>SUM(G$2:G42)</f>
        <v>78</v>
      </c>
      <c r="L42">
        <f t="shared" si="3"/>
        <v>0.52</v>
      </c>
      <c r="M42">
        <f t="shared" si="2"/>
        <v>0.5808662583006774</v>
      </c>
    </row>
    <row r="43" spans="1:13" x14ac:dyDescent="0.3">
      <c r="A43">
        <v>125</v>
      </c>
      <c r="F43">
        <v>41</v>
      </c>
      <c r="G43">
        <v>1</v>
      </c>
      <c r="H43">
        <f t="shared" si="0"/>
        <v>4.1493775933609959E-3</v>
      </c>
      <c r="I43">
        <f t="shared" si="1"/>
        <v>8.9156622606789224E-3</v>
      </c>
      <c r="K43">
        <f>SUM(G$2:G43)</f>
        <v>79</v>
      </c>
      <c r="L43">
        <f t="shared" si="3"/>
        <v>0.52666666666666662</v>
      </c>
      <c r="M43">
        <f t="shared" si="2"/>
        <v>0.58987953600876963</v>
      </c>
    </row>
    <row r="44" spans="1:13" x14ac:dyDescent="0.3">
      <c r="A44">
        <v>61</v>
      </c>
      <c r="F44">
        <v>42</v>
      </c>
      <c r="G44">
        <v>1</v>
      </c>
      <c r="H44">
        <f t="shared" si="0"/>
        <v>4.1493775933609959E-3</v>
      </c>
      <c r="I44">
        <f t="shared" si="1"/>
        <v>8.7239350578504175E-3</v>
      </c>
      <c r="K44">
        <f>SUM(G$2:G44)</f>
        <v>80</v>
      </c>
      <c r="L44">
        <f t="shared" si="3"/>
        <v>0.53333333333333333</v>
      </c>
      <c r="M44">
        <f t="shared" si="2"/>
        <v>0.59869898733888094</v>
      </c>
    </row>
    <row r="45" spans="1:13" x14ac:dyDescent="0.3">
      <c r="A45">
        <v>70</v>
      </c>
      <c r="F45">
        <v>43</v>
      </c>
      <c r="G45">
        <v>3</v>
      </c>
      <c r="H45">
        <f t="shared" si="0"/>
        <v>1.2448132780082987E-2</v>
      </c>
      <c r="I45">
        <f t="shared" si="1"/>
        <v>8.5363308600471897E-3</v>
      </c>
      <c r="K45">
        <f>SUM(G$2:G45)</f>
        <v>83</v>
      </c>
      <c r="L45">
        <f t="shared" si="3"/>
        <v>0.55333333333333334</v>
      </c>
      <c r="M45">
        <f t="shared" si="2"/>
        <v>0.60732878043782934</v>
      </c>
    </row>
    <row r="46" spans="1:13" x14ac:dyDescent="0.3">
      <c r="A46">
        <v>30</v>
      </c>
      <c r="F46">
        <v>44</v>
      </c>
      <c r="G46">
        <v>0</v>
      </c>
      <c r="H46">
        <f t="shared" si="0"/>
        <v>0</v>
      </c>
      <c r="I46">
        <f t="shared" si="1"/>
        <v>8.3527610039487062E-3</v>
      </c>
      <c r="K46">
        <f>SUM(G$2:G46)</f>
        <v>83</v>
      </c>
      <c r="L46">
        <f t="shared" si="3"/>
        <v>0.55333333333333334</v>
      </c>
      <c r="M46">
        <f t="shared" si="2"/>
        <v>0.61577299381835948</v>
      </c>
    </row>
    <row r="47" spans="1:13" x14ac:dyDescent="0.3">
      <c r="A47">
        <v>120</v>
      </c>
      <c r="F47">
        <v>45</v>
      </c>
      <c r="G47">
        <v>1</v>
      </c>
      <c r="H47">
        <f t="shared" si="0"/>
        <v>4.1493775933609959E-3</v>
      </c>
      <c r="I47">
        <f t="shared" si="1"/>
        <v>8.1731387328982386E-3</v>
      </c>
      <c r="K47">
        <f>SUM(G$2:G47)</f>
        <v>84</v>
      </c>
      <c r="L47">
        <f t="shared" si="3"/>
        <v>0.56000000000000005</v>
      </c>
      <c r="M47">
        <f t="shared" si="2"/>
        <v>0.62403561828668108</v>
      </c>
    </row>
    <row r="48" spans="1:13" x14ac:dyDescent="0.3">
      <c r="A48">
        <v>29</v>
      </c>
      <c r="F48">
        <v>46</v>
      </c>
      <c r="G48">
        <v>2</v>
      </c>
      <c r="H48">
        <f t="shared" si="0"/>
        <v>8.2987551867219917E-3</v>
      </c>
      <c r="I48">
        <f t="shared" si="1"/>
        <v>7.9973791559009196E-3</v>
      </c>
      <c r="K48">
        <f>SUM(G$2:G48)</f>
        <v>86</v>
      </c>
      <c r="L48">
        <f t="shared" si="3"/>
        <v>0.57333333333333336</v>
      </c>
      <c r="M48">
        <f t="shared" si="2"/>
        <v>0.63212055882855767</v>
      </c>
    </row>
    <row r="49" spans="1:13" x14ac:dyDescent="0.3">
      <c r="A49">
        <v>85</v>
      </c>
      <c r="F49">
        <v>47</v>
      </c>
      <c r="G49">
        <v>1</v>
      </c>
      <c r="H49">
        <f t="shared" si="0"/>
        <v>4.1493775933609959E-3</v>
      </c>
      <c r="I49">
        <f t="shared" si="1"/>
        <v>7.825399207503558E-3</v>
      </c>
      <c r="K49">
        <f>SUM(G$2:G49)</f>
        <v>87</v>
      </c>
      <c r="L49">
        <f t="shared" si="3"/>
        <v>0.57999999999999996</v>
      </c>
      <c r="M49">
        <f t="shared" si="2"/>
        <v>0.64003163645483629</v>
      </c>
    </row>
    <row r="50" spans="1:13" x14ac:dyDescent="0.3">
      <c r="A50">
        <v>31</v>
      </c>
      <c r="F50">
        <v>48</v>
      </c>
      <c r="G50">
        <v>1</v>
      </c>
      <c r="H50">
        <f t="shared" si="0"/>
        <v>4.1493775933609959E-3</v>
      </c>
      <c r="I50">
        <f t="shared" si="1"/>
        <v>7.6571176085372004E-3</v>
      </c>
      <c r="K50">
        <f>SUM(G$2:G50)</f>
        <v>88</v>
      </c>
      <c r="L50">
        <f t="shared" si="3"/>
        <v>0.58666666666666667</v>
      </c>
      <c r="M50">
        <f t="shared" si="2"/>
        <v>0.64777259000728882</v>
      </c>
    </row>
    <row r="51" spans="1:13" x14ac:dyDescent="0.3">
      <c r="A51">
        <v>1</v>
      </c>
      <c r="F51">
        <v>49</v>
      </c>
      <c r="G51">
        <v>3</v>
      </c>
      <c r="H51">
        <f t="shared" si="0"/>
        <v>1.2448132780082987E-2</v>
      </c>
      <c r="I51">
        <f t="shared" si="1"/>
        <v>7.4924548277039192E-3</v>
      </c>
      <c r="K51">
        <f>SUM(G$2:G51)</f>
        <v>91</v>
      </c>
      <c r="L51">
        <f t="shared" si="3"/>
        <v>0.60666666666666669</v>
      </c>
      <c r="M51">
        <f t="shared" si="2"/>
        <v>0.65534707792561964</v>
      </c>
    </row>
    <row r="52" spans="1:13" x14ac:dyDescent="0.3">
      <c r="A52">
        <v>23</v>
      </c>
      <c r="F52">
        <v>50</v>
      </c>
      <c r="G52">
        <v>1</v>
      </c>
      <c r="H52">
        <f t="shared" si="0"/>
        <v>4.1493775933609959E-3</v>
      </c>
      <c r="I52">
        <f t="shared" si="1"/>
        <v>7.3313330439896494E-3</v>
      </c>
      <c r="K52">
        <f>SUM(G$2:G52)</f>
        <v>92</v>
      </c>
      <c r="L52">
        <f t="shared" si="3"/>
        <v>0.61333333333333329</v>
      </c>
      <c r="M52">
        <f t="shared" si="2"/>
        <v>0.66275867997647619</v>
      </c>
    </row>
    <row r="53" spans="1:13" x14ac:dyDescent="0.3">
      <c r="A53">
        <v>11</v>
      </c>
      <c r="F53">
        <v>51</v>
      </c>
      <c r="G53">
        <v>3</v>
      </c>
      <c r="H53">
        <f t="shared" si="0"/>
        <v>1.2448132780082987E-2</v>
      </c>
      <c r="I53">
        <f t="shared" si="1"/>
        <v>7.1736761098853173E-3</v>
      </c>
      <c r="K53">
        <f>SUM(G$2:G53)</f>
        <v>95</v>
      </c>
      <c r="L53">
        <f t="shared" si="3"/>
        <v>0.6333333333333333</v>
      </c>
      <c r="M53">
        <f t="shared" si="2"/>
        <v>0.67001089894527532</v>
      </c>
    </row>
    <row r="54" spans="1:13" x14ac:dyDescent="0.3">
      <c r="A54">
        <v>41</v>
      </c>
      <c r="F54">
        <v>52</v>
      </c>
      <c r="G54">
        <v>0</v>
      </c>
      <c r="H54">
        <f t="shared" si="0"/>
        <v>0</v>
      </c>
      <c r="I54">
        <f t="shared" si="1"/>
        <v>7.0194095153989049E-3</v>
      </c>
      <c r="K54">
        <f>SUM(G$2:G54)</f>
        <v>95</v>
      </c>
      <c r="L54">
        <f t="shared" si="3"/>
        <v>0.6333333333333333</v>
      </c>
      <c r="M54">
        <f t="shared" si="2"/>
        <v>0.67710716229165036</v>
      </c>
    </row>
    <row r="55" spans="1:13" x14ac:dyDescent="0.3">
      <c r="A55">
        <v>57</v>
      </c>
      <c r="F55">
        <v>53</v>
      </c>
      <c r="G55">
        <v>0</v>
      </c>
      <c r="H55">
        <f t="shared" si="0"/>
        <v>0</v>
      </c>
      <c r="I55">
        <f t="shared" si="1"/>
        <v>6.8684603528413784E-3</v>
      </c>
      <c r="K55">
        <f>SUM(G$2:G55)</f>
        <v>95</v>
      </c>
      <c r="L55">
        <f t="shared" si="3"/>
        <v>0.6333333333333333</v>
      </c>
      <c r="M55">
        <f t="shared" si="2"/>
        <v>0.6840508237692966</v>
      </c>
    </row>
    <row r="56" spans="1:13" x14ac:dyDescent="0.3">
      <c r="A56">
        <v>18</v>
      </c>
      <c r="F56">
        <v>54</v>
      </c>
      <c r="G56">
        <v>0</v>
      </c>
      <c r="H56">
        <f t="shared" si="0"/>
        <v>0</v>
      </c>
      <c r="I56">
        <f t="shared" si="1"/>
        <v>6.7207572823699234E-3</v>
      </c>
      <c r="K56">
        <f>SUM(G$2:G56)</f>
        <v>95</v>
      </c>
      <c r="L56">
        <f t="shared" si="3"/>
        <v>0.6333333333333333</v>
      </c>
      <c r="M56">
        <f t="shared" si="2"/>
        <v>0.69084516501098348</v>
      </c>
    </row>
    <row r="57" spans="1:13" x14ac:dyDescent="0.3">
      <c r="A57">
        <v>36</v>
      </c>
      <c r="F57">
        <v>55</v>
      </c>
      <c r="G57">
        <v>1</v>
      </c>
      <c r="H57">
        <f t="shared" si="0"/>
        <v>4.1493775933609959E-3</v>
      </c>
      <c r="I57">
        <f t="shared" si="1"/>
        <v>6.5762304982721169E-3</v>
      </c>
      <c r="K57">
        <f>SUM(G$2:G57)</f>
        <v>96</v>
      </c>
      <c r="L57">
        <f t="shared" si="3"/>
        <v>0.64</v>
      </c>
      <c r="M57">
        <f t="shared" si="2"/>
        <v>0.69749339707948255</v>
      </c>
    </row>
    <row r="58" spans="1:13" x14ac:dyDescent="0.3">
      <c r="A58">
        <v>47</v>
      </c>
      <c r="F58">
        <v>56</v>
      </c>
      <c r="G58">
        <v>1</v>
      </c>
      <c r="H58">
        <f t="shared" si="0"/>
        <v>4.1493775933609959E-3</v>
      </c>
      <c r="I58">
        <f t="shared" si="1"/>
        <v>6.4348116959751797E-3</v>
      </c>
      <c r="K58">
        <f>SUM(G$2:G58)</f>
        <v>97</v>
      </c>
      <c r="L58">
        <f t="shared" si="3"/>
        <v>0.64666666666666661</v>
      </c>
      <c r="M58">
        <f t="shared" si="2"/>
        <v>0.70399866198514172</v>
      </c>
    </row>
    <row r="59" spans="1:13" x14ac:dyDescent="0.3">
      <c r="A59">
        <v>124</v>
      </c>
      <c r="F59">
        <v>57</v>
      </c>
      <c r="G59">
        <v>5</v>
      </c>
      <c r="H59">
        <f t="shared" si="0"/>
        <v>2.0746887966804978E-2</v>
      </c>
      <c r="I59">
        <f t="shared" si="1"/>
        <v>6.2964340397646456E-3</v>
      </c>
      <c r="K59">
        <f>SUM(G$2:G59)</f>
        <v>102</v>
      </c>
      <c r="L59">
        <f t="shared" si="3"/>
        <v>0.68</v>
      </c>
      <c r="M59">
        <f t="shared" si="2"/>
        <v>0.71036403417082628</v>
      </c>
    </row>
    <row r="60" spans="1:13" x14ac:dyDescent="0.3">
      <c r="A60">
        <v>146</v>
      </c>
      <c r="F60">
        <v>58</v>
      </c>
      <c r="G60">
        <v>1</v>
      </c>
      <c r="H60">
        <f t="shared" si="0"/>
        <v>4.1493775933609959E-3</v>
      </c>
      <c r="I60">
        <f t="shared" si="1"/>
        <v>6.1610321311972461E-3</v>
      </c>
      <c r="K60">
        <f>SUM(G$2:G60)</f>
        <v>103</v>
      </c>
      <c r="L60">
        <f t="shared" si="3"/>
        <v>0.68666666666666665</v>
      </c>
      <c r="M60">
        <f t="shared" si="2"/>
        <v>0.71659252196492673</v>
      </c>
    </row>
    <row r="61" spans="1:13" x14ac:dyDescent="0.3">
      <c r="A61">
        <v>43</v>
      </c>
      <c r="F61">
        <v>59</v>
      </c>
      <c r="G61">
        <v>1</v>
      </c>
      <c r="H61">
        <f t="shared" si="0"/>
        <v>4.1493775933609959E-3</v>
      </c>
      <c r="I61">
        <f t="shared" si="1"/>
        <v>6.0285419781930622E-3</v>
      </c>
      <c r="K61">
        <f>SUM(G$2:G61)</f>
        <v>104</v>
      </c>
      <c r="L61">
        <f t="shared" si="3"/>
        <v>0.69333333333333336</v>
      </c>
      <c r="M61">
        <f t="shared" si="2"/>
        <v>0.72268706900311908</v>
      </c>
    </row>
    <row r="62" spans="1:13" x14ac:dyDescent="0.3">
      <c r="A62">
        <v>1</v>
      </c>
      <c r="F62">
        <v>60</v>
      </c>
      <c r="G62">
        <v>1</v>
      </c>
      <c r="H62">
        <f t="shared" si="0"/>
        <v>4.1493775933609959E-3</v>
      </c>
      <c r="I62">
        <f t="shared" si="1"/>
        <v>5.8989009647923175E-3</v>
      </c>
      <c r="K62">
        <f>SUM(G$2:G62)</f>
        <v>105</v>
      </c>
      <c r="L62">
        <f t="shared" si="3"/>
        <v>0.7</v>
      </c>
      <c r="M62">
        <f t="shared" si="2"/>
        <v>0.72865055561955339</v>
      </c>
    </row>
    <row r="63" spans="1:13" x14ac:dyDescent="0.3">
      <c r="A63">
        <v>49</v>
      </c>
      <c r="F63">
        <v>61</v>
      </c>
      <c r="G63">
        <v>3</v>
      </c>
      <c r="H63">
        <f t="shared" si="0"/>
        <v>1.2448132780082987E-2</v>
      </c>
      <c r="I63">
        <f t="shared" si="1"/>
        <v>5.7720478215625669E-3</v>
      </c>
      <c r="K63">
        <f>SUM(G$2:G63)</f>
        <v>108</v>
      </c>
      <c r="L63">
        <f t="shared" si="3"/>
        <v>0.72</v>
      </c>
      <c r="M63">
        <f t="shared" si="2"/>
        <v>0.73448580020812193</v>
      </c>
    </row>
    <row r="64" spans="1:13" x14ac:dyDescent="0.3">
      <c r="A64">
        <v>26</v>
      </c>
      <c r="F64">
        <v>62</v>
      </c>
      <c r="G64">
        <v>2</v>
      </c>
      <c r="H64">
        <f t="shared" si="0"/>
        <v>8.2987551867219917E-3</v>
      </c>
      <c r="I64">
        <f t="shared" si="1"/>
        <v>5.6479225966422266E-3</v>
      </c>
      <c r="K64">
        <f>SUM(G$2:G64)</f>
        <v>110</v>
      </c>
      <c r="L64">
        <f t="shared" si="3"/>
        <v>0.73333333333333328</v>
      </c>
      <c r="M64">
        <f t="shared" si="2"/>
        <v>0.74019556055445757</v>
      </c>
    </row>
    <row r="65" spans="1:13" x14ac:dyDescent="0.3">
      <c r="A65">
        <v>104</v>
      </c>
      <c r="F65">
        <v>63</v>
      </c>
      <c r="G65">
        <v>0</v>
      </c>
      <c r="H65">
        <f t="shared" si="0"/>
        <v>0</v>
      </c>
      <c r="I65">
        <f t="shared" si="1"/>
        <v>5.5264666274068407E-3</v>
      </c>
      <c r="K65">
        <f>SUM(G$2:G65)</f>
        <v>110</v>
      </c>
      <c r="L65">
        <f t="shared" si="3"/>
        <v>0.73333333333333328</v>
      </c>
      <c r="M65">
        <f t="shared" si="2"/>
        <v>0.74578253513928527</v>
      </c>
    </row>
    <row r="66" spans="1:13" x14ac:dyDescent="0.3">
      <c r="A66">
        <v>84</v>
      </c>
      <c r="F66">
        <v>64</v>
      </c>
      <c r="G66">
        <v>0</v>
      </c>
      <c r="H66">
        <f t="shared" si="0"/>
        <v>0</v>
      </c>
      <c r="I66">
        <f t="shared" si="1"/>
        <v>5.4076225127446158E-3</v>
      </c>
      <c r="K66">
        <f>SUM(G$2:G66)</f>
        <v>110</v>
      </c>
      <c r="L66">
        <f t="shared" si="3"/>
        <v>0.73333333333333328</v>
      </c>
      <c r="M66">
        <f t="shared" si="2"/>
        <v>0.75124936441374768</v>
      </c>
    </row>
    <row r="67" spans="1:13" x14ac:dyDescent="0.3">
      <c r="A67">
        <v>8</v>
      </c>
      <c r="F67">
        <v>65</v>
      </c>
      <c r="G67">
        <v>1</v>
      </c>
      <c r="H67">
        <f t="shared" ref="H67:H130" si="4">G67/MAX($D$6,$D$7)</f>
        <v>4.1493775933609959E-3</v>
      </c>
      <c r="I67">
        <f t="shared" ref="I67:I130" si="5">_xlfn.EXPON.DIST(F67,$D$13,FALSE)</f>
        <v>5.2913340859281838E-3</v>
      </c>
      <c r="K67">
        <f>SUM(G$2:G67)</f>
        <v>111</v>
      </c>
      <c r="L67">
        <f t="shared" si="3"/>
        <v>0.74</v>
      </c>
      <c r="M67">
        <f t="shared" ref="M67:M130" si="6">_xlfn.EXPON.DIST(F67,$D$13,TRUE)</f>
        <v>0.75659863204730349</v>
      </c>
    </row>
    <row r="68" spans="1:13" x14ac:dyDescent="0.3">
      <c r="A68">
        <v>191</v>
      </c>
      <c r="F68">
        <v>66</v>
      </c>
      <c r="G68">
        <v>1</v>
      </c>
      <c r="H68">
        <f t="shared" si="4"/>
        <v>4.1493775933609959E-3</v>
      </c>
      <c r="I68">
        <f t="shared" si="5"/>
        <v>5.1775463880697325E-3</v>
      </c>
      <c r="K68">
        <f>SUM(G$2:G68)</f>
        <v>112</v>
      </c>
      <c r="L68">
        <f t="shared" ref="L68:L131" si="7">K68/$D$6</f>
        <v>0.7466666666666667</v>
      </c>
      <c r="M68">
        <f t="shared" si="6"/>
        <v>0.76183286614879231</v>
      </c>
    </row>
    <row r="69" spans="1:13" x14ac:dyDescent="0.3">
      <c r="A69">
        <v>10</v>
      </c>
      <c r="F69">
        <v>67</v>
      </c>
      <c r="G69">
        <v>2</v>
      </c>
      <c r="H69">
        <f t="shared" si="4"/>
        <v>8.2987551867219917E-3</v>
      </c>
      <c r="I69">
        <f t="shared" si="5"/>
        <v>5.0662056421469674E-3</v>
      </c>
      <c r="K69">
        <f>SUM(G$2:G69)</f>
        <v>114</v>
      </c>
      <c r="L69">
        <f t="shared" si="7"/>
        <v>0.76</v>
      </c>
      <c r="M69">
        <f t="shared" si="6"/>
        <v>0.76695454046123945</v>
      </c>
    </row>
    <row r="70" spans="1:13" x14ac:dyDescent="0.3">
      <c r="A70">
        <v>69</v>
      </c>
      <c r="F70">
        <v>68</v>
      </c>
      <c r="G70">
        <v>0</v>
      </c>
      <c r="H70">
        <f t="shared" si="4"/>
        <v>0</v>
      </c>
      <c r="I70">
        <f t="shared" si="5"/>
        <v>4.9572592275876461E-3</v>
      </c>
      <c r="K70">
        <f>SUM(G$2:G70)</f>
        <v>114</v>
      </c>
      <c r="L70">
        <f t="shared" si="7"/>
        <v>0.76</v>
      </c>
      <c r="M70">
        <f t="shared" si="6"/>
        <v>0.7719660755309683</v>
      </c>
    </row>
    <row r="71" spans="1:13" x14ac:dyDescent="0.3">
      <c r="A71">
        <v>14</v>
      </c>
      <c r="F71">
        <v>69</v>
      </c>
      <c r="G71">
        <v>1</v>
      </c>
      <c r="H71">
        <f t="shared" si="4"/>
        <v>4.1493775933609959E-3</v>
      </c>
      <c r="I71">
        <f t="shared" si="5"/>
        <v>4.8506556554006484E-3</v>
      </c>
      <c r="K71">
        <f>SUM(G$2:G71)</f>
        <v>115</v>
      </c>
      <c r="L71">
        <f t="shared" si="7"/>
        <v>0.76666666666666672</v>
      </c>
      <c r="M71">
        <f t="shared" si="6"/>
        <v>0.77686983985157021</v>
      </c>
    </row>
    <row r="72" spans="1:13" x14ac:dyDescent="0.3">
      <c r="A72">
        <v>0</v>
      </c>
      <c r="F72">
        <v>70</v>
      </c>
      <c r="G72">
        <v>3</v>
      </c>
      <c r="H72">
        <f t="shared" si="4"/>
        <v>1.2448132780082987E-2</v>
      </c>
      <c r="I72">
        <f t="shared" si="5"/>
        <v>4.7463445438418522E-3</v>
      </c>
      <c r="K72">
        <f>SUM(G$2:G72)</f>
        <v>118</v>
      </c>
      <c r="L72">
        <f t="shared" si="7"/>
        <v>0.78666666666666663</v>
      </c>
      <c r="M72">
        <f t="shared" si="6"/>
        <v>0.7816681509832748</v>
      </c>
    </row>
    <row r="73" spans="1:13" x14ac:dyDescent="0.3">
      <c r="A73">
        <v>4</v>
      </c>
      <c r="F73">
        <v>71</v>
      </c>
      <c r="G73">
        <v>2</v>
      </c>
      <c r="H73">
        <f t="shared" si="4"/>
        <v>8.2987551867219917E-3</v>
      </c>
      <c r="I73">
        <f t="shared" si="5"/>
        <v>4.6442765946032903E-3</v>
      </c>
      <c r="K73">
        <f>SUM(G$2:G73)</f>
        <v>120</v>
      </c>
      <c r="L73">
        <f t="shared" si="7"/>
        <v>0.8</v>
      </c>
      <c r="M73">
        <f t="shared" si="6"/>
        <v>0.78636327664824868</v>
      </c>
    </row>
    <row r="74" spans="1:13" x14ac:dyDescent="0.3">
      <c r="A74">
        <v>66</v>
      </c>
      <c r="F74">
        <v>72</v>
      </c>
      <c r="G74">
        <v>1</v>
      </c>
      <c r="H74">
        <f t="shared" si="4"/>
        <v>4.1493775933609959E-3</v>
      </c>
      <c r="I74">
        <f t="shared" si="5"/>
        <v>4.5444035695143643E-3</v>
      </c>
      <c r="K74">
        <f>SUM(G$2:G74)</f>
        <v>121</v>
      </c>
      <c r="L74">
        <f t="shared" si="7"/>
        <v>0.80666666666666664</v>
      </c>
      <c r="M74">
        <f t="shared" si="6"/>
        <v>0.79095743580233924</v>
      </c>
    </row>
    <row r="75" spans="1:13" x14ac:dyDescent="0.3">
      <c r="A75">
        <v>9</v>
      </c>
      <c r="F75">
        <v>73</v>
      </c>
      <c r="G75">
        <v>2</v>
      </c>
      <c r="H75">
        <f t="shared" si="4"/>
        <v>8.2987551867219917E-3</v>
      </c>
      <c r="I75">
        <f t="shared" si="5"/>
        <v>4.4466782677440708E-3</v>
      </c>
      <c r="K75">
        <f>SUM(G$2:G75)</f>
        <v>123</v>
      </c>
      <c r="L75">
        <f t="shared" si="7"/>
        <v>0.82</v>
      </c>
      <c r="M75">
        <f t="shared" si="6"/>
        <v>0.7954527996837728</v>
      </c>
    </row>
    <row r="76" spans="1:13" x14ac:dyDescent="0.3">
      <c r="A76">
        <v>37</v>
      </c>
      <c r="F76">
        <v>74</v>
      </c>
      <c r="G76">
        <v>0</v>
      </c>
      <c r="H76">
        <f t="shared" si="4"/>
        <v>0</v>
      </c>
      <c r="I76">
        <f t="shared" si="5"/>
        <v>4.3510545034934995E-3</v>
      </c>
      <c r="K76">
        <f>SUM(G$2:G76)</f>
        <v>123</v>
      </c>
      <c r="L76">
        <f t="shared" si="7"/>
        <v>0.82</v>
      </c>
      <c r="M76">
        <f t="shared" si="6"/>
        <v>0.79985149283929902</v>
      </c>
    </row>
    <row r="77" spans="1:13" x14ac:dyDescent="0.3">
      <c r="A77">
        <v>15</v>
      </c>
      <c r="F77">
        <v>75</v>
      </c>
      <c r="G77">
        <v>0</v>
      </c>
      <c r="H77">
        <f t="shared" si="4"/>
        <v>0</v>
      </c>
      <c r="I77">
        <f t="shared" si="5"/>
        <v>4.2574870841680344E-3</v>
      </c>
      <c r="K77">
        <f>SUM(G$2:G77)</f>
        <v>123</v>
      </c>
      <c r="L77">
        <f t="shared" si="7"/>
        <v>0.82</v>
      </c>
      <c r="M77">
        <f t="shared" si="6"/>
        <v>0.80415559412827042</v>
      </c>
    </row>
    <row r="78" spans="1:13" x14ac:dyDescent="0.3">
      <c r="A78">
        <v>96</v>
      </c>
      <c r="F78">
        <v>76</v>
      </c>
      <c r="G78">
        <v>0</v>
      </c>
      <c r="H78">
        <f t="shared" si="4"/>
        <v>0</v>
      </c>
      <c r="I78">
        <f t="shared" si="5"/>
        <v>4.1659317890189477E-3</v>
      </c>
      <c r="K78">
        <f>SUM(G$2:G78)</f>
        <v>123</v>
      </c>
      <c r="L78">
        <f t="shared" si="7"/>
        <v>0.82</v>
      </c>
      <c r="M78">
        <f t="shared" si="6"/>
        <v>0.80836713770512836</v>
      </c>
    </row>
    <row r="79" spans="1:13" x14ac:dyDescent="0.3">
      <c r="A79">
        <v>32</v>
      </c>
      <c r="F79">
        <v>77</v>
      </c>
      <c r="G79">
        <v>1</v>
      </c>
      <c r="H79">
        <f t="shared" si="4"/>
        <v>4.1493775933609959E-3</v>
      </c>
      <c r="I79">
        <f t="shared" si="5"/>
        <v>4.0763453482443148E-3</v>
      </c>
      <c r="K79">
        <f>SUM(G$2:G79)</f>
        <v>124</v>
      </c>
      <c r="L79">
        <f t="shared" si="7"/>
        <v>0.82666666666666666</v>
      </c>
      <c r="M79">
        <f t="shared" si="6"/>
        <v>0.81248811398076148</v>
      </c>
    </row>
    <row r="80" spans="1:13" x14ac:dyDescent="0.3">
      <c r="A80">
        <v>43</v>
      </c>
      <c r="F80">
        <v>78</v>
      </c>
      <c r="G80">
        <v>0</v>
      </c>
      <c r="H80">
        <f t="shared" si="4"/>
        <v>0</v>
      </c>
      <c r="I80">
        <f t="shared" si="5"/>
        <v>3.9886854225393269E-3</v>
      </c>
      <c r="K80">
        <f>SUM(G$2:G80)</f>
        <v>124</v>
      </c>
      <c r="L80">
        <f t="shared" si="7"/>
        <v>0.82666666666666666</v>
      </c>
      <c r="M80">
        <f t="shared" si="6"/>
        <v>0.81652047056319099</v>
      </c>
    </row>
    <row r="81" spans="1:13" x14ac:dyDescent="0.3">
      <c r="A81">
        <v>67</v>
      </c>
      <c r="F81">
        <v>79</v>
      </c>
      <c r="G81">
        <v>1</v>
      </c>
      <c r="H81">
        <f t="shared" si="4"/>
        <v>4.1493775933609959E-3</v>
      </c>
      <c r="I81">
        <f t="shared" si="5"/>
        <v>3.9029105830863959E-3</v>
      </c>
      <c r="K81">
        <f>SUM(G$2:G81)</f>
        <v>125</v>
      </c>
      <c r="L81">
        <f t="shared" si="7"/>
        <v>0.83333333333333337</v>
      </c>
      <c r="M81">
        <f t="shared" si="6"/>
        <v>0.82046611317802576</v>
      </c>
    </row>
    <row r="82" spans="1:13" x14ac:dyDescent="0.3">
      <c r="A82">
        <v>14</v>
      </c>
      <c r="F82">
        <v>80</v>
      </c>
      <c r="G82">
        <v>0</v>
      </c>
      <c r="H82">
        <f t="shared" si="4"/>
        <v>0</v>
      </c>
      <c r="I82">
        <f t="shared" si="5"/>
        <v>3.8189802919755319E-3</v>
      </c>
      <c r="K82">
        <f>SUM(G$2:G82)</f>
        <v>125</v>
      </c>
      <c r="L82">
        <f t="shared" si="7"/>
        <v>0.83333333333333337</v>
      </c>
      <c r="M82">
        <f t="shared" si="6"/>
        <v>0.82432690656912555</v>
      </c>
    </row>
    <row r="83" spans="1:13" x14ac:dyDescent="0.3">
      <c r="A83">
        <v>134</v>
      </c>
      <c r="F83">
        <v>81</v>
      </c>
      <c r="G83">
        <v>0</v>
      </c>
      <c r="H83">
        <f t="shared" si="4"/>
        <v>0</v>
      </c>
      <c r="I83">
        <f t="shared" si="5"/>
        <v>3.736854883045797E-3</v>
      </c>
      <c r="K83">
        <f>SUM(G$2:G83)</f>
        <v>125</v>
      </c>
      <c r="L83">
        <f t="shared" si="7"/>
        <v>0.83333333333333337</v>
      </c>
      <c r="M83">
        <f t="shared" si="6"/>
        <v>0.8281046753798933</v>
      </c>
    </row>
    <row r="84" spans="1:13" x14ac:dyDescent="0.3">
      <c r="A84">
        <v>15</v>
      </c>
      <c r="F84">
        <v>82</v>
      </c>
      <c r="G84">
        <v>0</v>
      </c>
      <c r="H84">
        <f t="shared" si="4"/>
        <v>0</v>
      </c>
      <c r="I84">
        <f t="shared" si="5"/>
        <v>3.6564955431387424E-3</v>
      </c>
      <c r="K84">
        <f>SUM(G$2:G84)</f>
        <v>125</v>
      </c>
      <c r="L84">
        <f t="shared" si="7"/>
        <v>0.83333333333333337</v>
      </c>
      <c r="M84">
        <f t="shared" si="6"/>
        <v>0.83180120501561783</v>
      </c>
    </row>
    <row r="85" spans="1:13" x14ac:dyDescent="0.3">
      <c r="A85">
        <v>203</v>
      </c>
      <c r="F85">
        <v>83</v>
      </c>
      <c r="G85">
        <v>1</v>
      </c>
      <c r="H85">
        <f t="shared" si="4"/>
        <v>4.1493775933609959E-3</v>
      </c>
      <c r="I85">
        <f t="shared" si="5"/>
        <v>3.5778642937549744E-3</v>
      </c>
      <c r="K85">
        <f>SUM(G$2:G85)</f>
        <v>126</v>
      </c>
      <c r="L85">
        <f t="shared" si="7"/>
        <v>0.84</v>
      </c>
      <c r="M85">
        <f t="shared" si="6"/>
        <v>0.83541824248727115</v>
      </c>
    </row>
    <row r="86" spans="1:13" x14ac:dyDescent="0.3">
      <c r="A86">
        <v>108</v>
      </c>
      <c r="F86">
        <v>84</v>
      </c>
      <c r="G86">
        <v>1</v>
      </c>
      <c r="H86">
        <f t="shared" si="4"/>
        <v>4.1493775933609959E-3</v>
      </c>
      <c r="I86">
        <f t="shared" si="5"/>
        <v>3.5009239731052123E-3</v>
      </c>
      <c r="K86">
        <f>SUM(G$2:G86)</f>
        <v>127</v>
      </c>
      <c r="L86">
        <f t="shared" si="7"/>
        <v>0.84666666666666668</v>
      </c>
      <c r="M86">
        <f t="shared" si="6"/>
        <v>0.83895749723716029</v>
      </c>
    </row>
    <row r="87" spans="1:13" x14ac:dyDescent="0.3">
      <c r="A87">
        <v>9</v>
      </c>
      <c r="F87">
        <v>85</v>
      </c>
      <c r="G87">
        <v>1</v>
      </c>
      <c r="H87">
        <f t="shared" si="4"/>
        <v>4.1493775933609959E-3</v>
      </c>
      <c r="I87">
        <f t="shared" si="5"/>
        <v>3.4256382185472991E-3</v>
      </c>
      <c r="K87">
        <f>SUM(G$2:G87)</f>
        <v>128</v>
      </c>
      <c r="L87">
        <f t="shared" si="7"/>
        <v>0.85333333333333339</v>
      </c>
      <c r="M87">
        <f t="shared" si="6"/>
        <v>0.8424206419468242</v>
      </c>
    </row>
    <row r="88" spans="1:13" x14ac:dyDescent="0.3">
      <c r="A88">
        <v>4</v>
      </c>
      <c r="F88">
        <v>86</v>
      </c>
      <c r="G88">
        <v>1</v>
      </c>
      <c r="H88">
        <f t="shared" si="4"/>
        <v>4.1493775933609959E-3</v>
      </c>
      <c r="I88">
        <f t="shared" si="5"/>
        <v>3.3519714494009228E-3</v>
      </c>
      <c r="K88">
        <f>SUM(G$2:G88)</f>
        <v>129</v>
      </c>
      <c r="L88">
        <f t="shared" si="7"/>
        <v>0.86</v>
      </c>
      <c r="M88">
        <f t="shared" si="6"/>
        <v>0.84580931332755749</v>
      </c>
    </row>
    <row r="89" spans="1:13" x14ac:dyDescent="0.3">
      <c r="A89">
        <v>57</v>
      </c>
      <c r="F89">
        <v>87</v>
      </c>
      <c r="G89">
        <v>0</v>
      </c>
      <c r="H89">
        <f t="shared" si="4"/>
        <v>0</v>
      </c>
      <c r="I89">
        <f t="shared" si="5"/>
        <v>3.2798888501318797E-3</v>
      </c>
      <c r="K89">
        <f>SUM(G$2:G89)</f>
        <v>129</v>
      </c>
      <c r="L89">
        <f t="shared" si="7"/>
        <v>0.86</v>
      </c>
      <c r="M89">
        <f t="shared" si="6"/>
        <v>0.84912511289393355</v>
      </c>
    </row>
    <row r="90" spans="1:13" x14ac:dyDescent="0.3">
      <c r="A90">
        <v>40</v>
      </c>
      <c r="F90">
        <v>88</v>
      </c>
      <c r="G90">
        <v>0</v>
      </c>
      <c r="H90">
        <f t="shared" si="4"/>
        <v>0</v>
      </c>
      <c r="I90">
        <f t="shared" si="5"/>
        <v>3.2093563538979652E-3</v>
      </c>
      <c r="K90">
        <f>SUM(G$2:G90)</f>
        <v>129</v>
      </c>
      <c r="L90">
        <f t="shared" si="7"/>
        <v>0.86</v>
      </c>
      <c r="M90">
        <f t="shared" si="6"/>
        <v>0.85236960772069359</v>
      </c>
    </row>
    <row r="91" spans="1:13" x14ac:dyDescent="0.3">
      <c r="A91">
        <v>9</v>
      </c>
      <c r="F91">
        <v>89</v>
      </c>
      <c r="G91">
        <v>1</v>
      </c>
      <c r="H91">
        <f t="shared" si="4"/>
        <v>4.1493775933609959E-3</v>
      </c>
      <c r="I91">
        <f t="shared" si="5"/>
        <v>3.1403406264486977E-3</v>
      </c>
      <c r="K91">
        <f>SUM(G$2:G91)</f>
        <v>130</v>
      </c>
      <c r="L91">
        <f t="shared" si="7"/>
        <v>0.8666666666666667</v>
      </c>
      <c r="M91">
        <f t="shared" si="6"/>
        <v>0.85554433118335993</v>
      </c>
    </row>
    <row r="92" spans="1:13" x14ac:dyDescent="0.3">
      <c r="A92">
        <v>20</v>
      </c>
      <c r="F92">
        <v>90</v>
      </c>
      <c r="G92">
        <v>0</v>
      </c>
      <c r="H92">
        <f t="shared" si="4"/>
        <v>0</v>
      </c>
      <c r="I92">
        <f t="shared" si="5"/>
        <v>3.0728090503712654E-3</v>
      </c>
      <c r="K92">
        <f>SUM(G$2:G92)</f>
        <v>130</v>
      </c>
      <c r="L92">
        <f t="shared" si="7"/>
        <v>0.8666666666666667</v>
      </c>
      <c r="M92">
        <f t="shared" si="6"/>
        <v>0.8586507836829218</v>
      </c>
    </row>
    <row r="93" spans="1:13" x14ac:dyDescent="0.3">
      <c r="A93">
        <v>13</v>
      </c>
      <c r="F93">
        <v>91</v>
      </c>
      <c r="G93">
        <v>0</v>
      </c>
      <c r="H93">
        <f t="shared" si="4"/>
        <v>0</v>
      </c>
      <c r="I93">
        <f t="shared" si="5"/>
        <v>3.0067297096752748E-3</v>
      </c>
      <c r="K93">
        <f>SUM(G$2:G93)</f>
        <v>130</v>
      </c>
      <c r="L93">
        <f t="shared" si="7"/>
        <v>0.8666666666666667</v>
      </c>
      <c r="M93">
        <f t="shared" si="6"/>
        <v>0.86169043335493734</v>
      </c>
    </row>
    <row r="94" spans="1:13" x14ac:dyDescent="0.3">
      <c r="A94">
        <v>70</v>
      </c>
      <c r="F94">
        <v>92</v>
      </c>
      <c r="G94">
        <v>0</v>
      </c>
      <c r="H94">
        <f t="shared" si="4"/>
        <v>0</v>
      </c>
      <c r="I94">
        <f t="shared" si="5"/>
        <v>2.9420713747089718E-3</v>
      </c>
      <c r="K94">
        <f>SUM(G$2:G94)</f>
        <v>130</v>
      </c>
      <c r="L94">
        <f t="shared" si="7"/>
        <v>0.8666666666666667</v>
      </c>
      <c r="M94">
        <f t="shared" si="6"/>
        <v>0.8646647167633873</v>
      </c>
    </row>
    <row r="95" spans="1:13" x14ac:dyDescent="0.3">
      <c r="A95">
        <v>123</v>
      </c>
      <c r="F95">
        <v>93</v>
      </c>
      <c r="G95">
        <v>0</v>
      </c>
      <c r="H95">
        <f t="shared" si="4"/>
        <v>0</v>
      </c>
      <c r="I95">
        <f t="shared" si="5"/>
        <v>2.8788034873998562E-3</v>
      </c>
      <c r="K95">
        <f>SUM(G$2:G95)</f>
        <v>130</v>
      </c>
      <c r="L95">
        <f t="shared" si="7"/>
        <v>0.8666666666666667</v>
      </c>
      <c r="M95">
        <f t="shared" si="6"/>
        <v>0.86757503957960658</v>
      </c>
    </row>
    <row r="96" spans="1:13" x14ac:dyDescent="0.3">
      <c r="A96">
        <v>3</v>
      </c>
      <c r="F96">
        <v>94</v>
      </c>
      <c r="G96">
        <v>2</v>
      </c>
      <c r="H96">
        <f t="shared" si="4"/>
        <v>8.2987551867219917E-3</v>
      </c>
      <c r="I96">
        <f t="shared" si="5"/>
        <v>2.8168961468126772E-3</v>
      </c>
      <c r="K96">
        <f>SUM(G$2:G96)</f>
        <v>132</v>
      </c>
      <c r="L96">
        <f t="shared" si="7"/>
        <v>0.88</v>
      </c>
      <c r="M96">
        <f t="shared" si="6"/>
        <v>0.87042277724661687</v>
      </c>
    </row>
    <row r="97" spans="1:13" x14ac:dyDescent="0.3">
      <c r="A97">
        <v>49</v>
      </c>
      <c r="F97">
        <v>95</v>
      </c>
      <c r="G97">
        <v>0</v>
      </c>
      <c r="H97">
        <f t="shared" si="4"/>
        <v>0</v>
      </c>
      <c r="I97">
        <f t="shared" si="5"/>
        <v>2.7563200950179935E-3</v>
      </c>
      <c r="K97">
        <f>SUM(G$2:G97)</f>
        <v>132</v>
      </c>
      <c r="L97">
        <f t="shared" si="7"/>
        <v>0.88</v>
      </c>
      <c r="M97">
        <f t="shared" si="6"/>
        <v>0.87320927562917228</v>
      </c>
    </row>
    <row r="98" spans="1:13" x14ac:dyDescent="0.3">
      <c r="A98">
        <v>33</v>
      </c>
      <c r="F98">
        <v>96</v>
      </c>
      <c r="G98">
        <v>1</v>
      </c>
      <c r="H98">
        <f t="shared" si="4"/>
        <v>4.1493775933609959E-3</v>
      </c>
      <c r="I98">
        <f t="shared" si="5"/>
        <v>2.6970467032646412E-3</v>
      </c>
      <c r="K98">
        <f>SUM(G$2:G98)</f>
        <v>133</v>
      </c>
      <c r="L98">
        <f t="shared" si="7"/>
        <v>0.88666666666666671</v>
      </c>
      <c r="M98">
        <f t="shared" si="6"/>
        <v>0.87593585164982646</v>
      </c>
    </row>
    <row r="99" spans="1:13" x14ac:dyDescent="0.3">
      <c r="A99">
        <v>27</v>
      </c>
      <c r="F99">
        <v>97</v>
      </c>
      <c r="G99">
        <v>0</v>
      </c>
      <c r="H99">
        <f t="shared" si="4"/>
        <v>0</v>
      </c>
      <c r="I99">
        <f t="shared" si="5"/>
        <v>2.639047958449537E-3</v>
      </c>
      <c r="K99">
        <f>SUM(G$2:G99)</f>
        <v>133</v>
      </c>
      <c r="L99">
        <f t="shared" si="7"/>
        <v>0.88666666666666671</v>
      </c>
      <c r="M99">
        <f t="shared" si="6"/>
        <v>0.87860379391132126</v>
      </c>
    </row>
    <row r="100" spans="1:13" x14ac:dyDescent="0.3">
      <c r="A100">
        <v>16</v>
      </c>
      <c r="F100">
        <v>98</v>
      </c>
      <c r="G100">
        <v>1</v>
      </c>
      <c r="H100">
        <f t="shared" si="4"/>
        <v>4.1493775933609959E-3</v>
      </c>
      <c r="I100">
        <f t="shared" si="5"/>
        <v>2.5822964498784531E-3</v>
      </c>
      <c r="K100">
        <f>SUM(G$2:G100)</f>
        <v>134</v>
      </c>
      <c r="L100">
        <f t="shared" si="7"/>
        <v>0.89333333333333331</v>
      </c>
      <c r="M100">
        <f t="shared" si="6"/>
        <v>0.88121436330559111</v>
      </c>
    </row>
    <row r="101" spans="1:13" x14ac:dyDescent="0.3">
      <c r="A101">
        <v>71</v>
      </c>
      <c r="F101">
        <v>99</v>
      </c>
      <c r="G101">
        <v>0</v>
      </c>
      <c r="H101">
        <f t="shared" si="4"/>
        <v>0</v>
      </c>
      <c r="I101">
        <f t="shared" si="5"/>
        <v>2.5267653563114945E-3</v>
      </c>
      <c r="K101">
        <f>SUM(G$2:G101)</f>
        <v>134</v>
      </c>
      <c r="L101">
        <f t="shared" si="7"/>
        <v>0.89333333333333331</v>
      </c>
      <c r="M101">
        <f t="shared" si="6"/>
        <v>0.8837687936096712</v>
      </c>
    </row>
    <row r="102" spans="1:13" x14ac:dyDescent="0.3">
      <c r="A102">
        <v>30</v>
      </c>
      <c r="F102">
        <v>100</v>
      </c>
      <c r="G102">
        <v>0</v>
      </c>
      <c r="H102">
        <f t="shared" si="4"/>
        <v>0</v>
      </c>
      <c r="I102">
        <f t="shared" si="5"/>
        <v>2.4724284332871484E-3</v>
      </c>
      <c r="K102">
        <f>SUM(G$2:G102)</f>
        <v>134</v>
      </c>
      <c r="L102">
        <f t="shared" si="7"/>
        <v>0.89333333333333331</v>
      </c>
      <c r="M102">
        <f t="shared" si="6"/>
        <v>0.88626829206879121</v>
      </c>
    </row>
    <row r="103" spans="1:13" x14ac:dyDescent="0.3">
      <c r="A103">
        <v>30</v>
      </c>
      <c r="F103">
        <v>101</v>
      </c>
      <c r="G103">
        <v>0</v>
      </c>
      <c r="H103">
        <f t="shared" si="4"/>
        <v>0</v>
      </c>
      <c r="I103">
        <f t="shared" si="5"/>
        <v>2.4192600007189422E-3</v>
      </c>
      <c r="K103">
        <f>SUM(G$2:G103)</f>
        <v>134</v>
      </c>
      <c r="L103">
        <f t="shared" si="7"/>
        <v>0.89333333333333331</v>
      </c>
      <c r="M103">
        <f t="shared" si="6"/>
        <v>0.88871403996692866</v>
      </c>
    </row>
    <row r="104" spans="1:13" x14ac:dyDescent="0.3">
      <c r="A104">
        <v>5</v>
      </c>
      <c r="F104">
        <v>102</v>
      </c>
      <c r="G104">
        <v>0</v>
      </c>
      <c r="H104">
        <f t="shared" si="4"/>
        <v>0</v>
      </c>
      <c r="I104">
        <f t="shared" si="5"/>
        <v>2.36723493075881E-3</v>
      </c>
      <c r="K104">
        <f>SUM(G$2:G104)</f>
        <v>134</v>
      </c>
      <c r="L104">
        <f t="shared" si="7"/>
        <v>0.89333333333333331</v>
      </c>
      <c r="M104">
        <f t="shared" si="6"/>
        <v>0.89110719318509468</v>
      </c>
    </row>
    <row r="105" spans="1:13" x14ac:dyDescent="0.3">
      <c r="A105">
        <v>57</v>
      </c>
      <c r="F105">
        <v>103</v>
      </c>
      <c r="G105">
        <v>0</v>
      </c>
      <c r="H105">
        <f t="shared" si="4"/>
        <v>0</v>
      </c>
      <c r="I105">
        <f t="shared" si="5"/>
        <v>2.3163286359214655E-3</v>
      </c>
      <c r="K105">
        <f>SUM(G$2:G105)</f>
        <v>134</v>
      </c>
      <c r="L105">
        <f t="shared" si="7"/>
        <v>0.89333333333333331</v>
      </c>
      <c r="M105">
        <f t="shared" si="6"/>
        <v>0.89344888274761258</v>
      </c>
    </row>
    <row r="106" spans="1:13" x14ac:dyDescent="0.3">
      <c r="A106">
        <v>42</v>
      </c>
      <c r="F106">
        <v>104</v>
      </c>
      <c r="G106">
        <v>2</v>
      </c>
      <c r="H106">
        <f t="shared" si="4"/>
        <v>8.2987551867219917E-3</v>
      </c>
      <c r="I106">
        <f t="shared" si="5"/>
        <v>2.2665170574641437E-3</v>
      </c>
      <c r="K106">
        <f>SUM(G$2:G106)</f>
        <v>136</v>
      </c>
      <c r="L106">
        <f t="shared" si="7"/>
        <v>0.90666666666666662</v>
      </c>
      <c r="M106">
        <f t="shared" si="6"/>
        <v>0.89574021535664938</v>
      </c>
    </row>
    <row r="107" spans="1:13" x14ac:dyDescent="0.3">
      <c r="A107">
        <v>71</v>
      </c>
      <c r="F107">
        <v>105</v>
      </c>
      <c r="G107">
        <v>1</v>
      </c>
      <c r="H107">
        <f t="shared" si="4"/>
        <v>4.1493775933609959E-3</v>
      </c>
      <c r="I107">
        <f t="shared" si="5"/>
        <v>2.2177766540162451E-3</v>
      </c>
      <c r="K107">
        <f>SUM(G$2:G107)</f>
        <v>137</v>
      </c>
      <c r="L107">
        <f t="shared" si="7"/>
        <v>0.91333333333333333</v>
      </c>
      <c r="M107">
        <f t="shared" si="6"/>
        <v>0.89798227391525276</v>
      </c>
    </row>
    <row r="108" spans="1:13" x14ac:dyDescent="0.3">
      <c r="A108">
        <v>14</v>
      </c>
      <c r="F108">
        <v>106</v>
      </c>
      <c r="G108">
        <v>0</v>
      </c>
      <c r="H108">
        <f t="shared" si="4"/>
        <v>0</v>
      </c>
      <c r="I108">
        <f t="shared" si="5"/>
        <v>2.17008439045348E-3</v>
      </c>
      <c r="K108">
        <f>SUM(G$2:G108)</f>
        <v>137</v>
      </c>
      <c r="L108">
        <f t="shared" si="7"/>
        <v>0.91333333333333333</v>
      </c>
      <c r="M108">
        <f t="shared" si="6"/>
        <v>0.90017611803913988</v>
      </c>
    </row>
    <row r="109" spans="1:13" x14ac:dyDescent="0.3">
      <c r="A109">
        <v>48</v>
      </c>
      <c r="F109">
        <v>107</v>
      </c>
      <c r="G109">
        <v>0</v>
      </c>
      <c r="H109">
        <f t="shared" si="4"/>
        <v>0</v>
      </c>
      <c r="I109">
        <f t="shared" si="5"/>
        <v>2.1234177270112774E-3</v>
      </c>
      <c r="K109">
        <f>SUM(G$2:G109)</f>
        <v>137</v>
      </c>
      <c r="L109">
        <f t="shared" si="7"/>
        <v>0.91333333333333333</v>
      </c>
      <c r="M109">
        <f t="shared" si="6"/>
        <v>0.90232278455748127</v>
      </c>
    </row>
    <row r="110" spans="1:13" x14ac:dyDescent="0.3">
      <c r="A110">
        <v>57</v>
      </c>
      <c r="F110">
        <v>108</v>
      </c>
      <c r="G110">
        <v>1</v>
      </c>
      <c r="H110">
        <f t="shared" si="4"/>
        <v>4.1493775933609959E-3</v>
      </c>
      <c r="I110">
        <f t="shared" si="5"/>
        <v>2.0777546086323041E-3</v>
      </c>
      <c r="K110">
        <f>SUM(G$2:G110)</f>
        <v>138</v>
      </c>
      <c r="L110">
        <f t="shared" si="7"/>
        <v>0.92</v>
      </c>
      <c r="M110">
        <f t="shared" si="6"/>
        <v>0.90442328800291405</v>
      </c>
    </row>
    <row r="111" spans="1:13" x14ac:dyDescent="0.3">
      <c r="A111">
        <v>141</v>
      </c>
      <c r="F111">
        <v>109</v>
      </c>
      <c r="G111">
        <v>0</v>
      </c>
      <c r="H111">
        <f t="shared" si="4"/>
        <v>0</v>
      </c>
      <c r="I111">
        <f t="shared" si="5"/>
        <v>2.0330734545430541E-3</v>
      </c>
      <c r="K111">
        <f>SUM(G$2:G111)</f>
        <v>138</v>
      </c>
      <c r="L111">
        <f t="shared" si="7"/>
        <v>0.92</v>
      </c>
      <c r="M111">
        <f t="shared" si="6"/>
        <v>0.90647862109101951</v>
      </c>
    </row>
    <row r="112" spans="1:13" x14ac:dyDescent="0.3">
      <c r="A112">
        <v>9</v>
      </c>
      <c r="F112">
        <v>110</v>
      </c>
      <c r="G112">
        <v>0</v>
      </c>
      <c r="H112">
        <f t="shared" si="4"/>
        <v>0</v>
      </c>
      <c r="I112">
        <f t="shared" si="5"/>
        <v>1.9893531480546E-3</v>
      </c>
      <c r="K112">
        <f>SUM(G$2:G112)</f>
        <v>138</v>
      </c>
      <c r="L112">
        <f t="shared" si="7"/>
        <v>0.92</v>
      </c>
      <c r="M112">
        <f t="shared" si="6"/>
        <v>0.90848975518948838</v>
      </c>
    </row>
    <row r="113" spans="1:13" x14ac:dyDescent="0.3">
      <c r="A113">
        <v>55</v>
      </c>
      <c r="F113">
        <v>111</v>
      </c>
      <c r="G113">
        <v>0</v>
      </c>
      <c r="H113">
        <f t="shared" si="4"/>
        <v>0</v>
      </c>
      <c r="I113">
        <f t="shared" si="5"/>
        <v>1.9465730265826647E-3</v>
      </c>
      <c r="K113">
        <f>SUM(G$2:G113)</f>
        <v>138</v>
      </c>
      <c r="L113">
        <f t="shared" si="7"/>
        <v>0.92</v>
      </c>
      <c r="M113">
        <f t="shared" si="6"/>
        <v>0.91045764077719737</v>
      </c>
    </row>
    <row r="114" spans="1:13" x14ac:dyDescent="0.3">
      <c r="A114">
        <v>1</v>
      </c>
      <c r="F114">
        <v>112</v>
      </c>
      <c r="G114">
        <v>0</v>
      </c>
      <c r="H114">
        <f t="shared" si="4"/>
        <v>0</v>
      </c>
      <c r="I114">
        <f t="shared" si="5"/>
        <v>1.9047128718823125E-3</v>
      </c>
      <c r="K114">
        <f>SUM(G$2:G114)</f>
        <v>138</v>
      </c>
      <c r="L114">
        <f t="shared" si="7"/>
        <v>0.92</v>
      </c>
      <c r="M114">
        <f t="shared" si="6"/>
        <v>0.91238320789341365</v>
      </c>
    </row>
    <row r="115" spans="1:13" x14ac:dyDescent="0.3">
      <c r="A115">
        <v>21</v>
      </c>
      <c r="F115">
        <v>113</v>
      </c>
      <c r="G115">
        <v>0</v>
      </c>
      <c r="H115">
        <f t="shared" si="4"/>
        <v>0</v>
      </c>
      <c r="I115">
        <f t="shared" si="5"/>
        <v>1.8637529004926347E-3</v>
      </c>
      <c r="K115">
        <f>SUM(G$2:G115)</f>
        <v>138</v>
      </c>
      <c r="L115">
        <f t="shared" si="7"/>
        <v>0.92</v>
      </c>
      <c r="M115">
        <f t="shared" si="6"/>
        <v>0.91426736657733876</v>
      </c>
    </row>
    <row r="116" spans="1:13" x14ac:dyDescent="0.3">
      <c r="A116">
        <v>26</v>
      </c>
      <c r="F116">
        <v>114</v>
      </c>
      <c r="G116">
        <v>0</v>
      </c>
      <c r="H116">
        <f t="shared" si="4"/>
        <v>0</v>
      </c>
      <c r="I116">
        <f t="shared" si="5"/>
        <v>1.8236737543869191E-3</v>
      </c>
      <c r="K116">
        <f>SUM(G$2:G116)</f>
        <v>138</v>
      </c>
      <c r="L116">
        <f t="shared" si="7"/>
        <v>0.92</v>
      </c>
      <c r="M116">
        <f t="shared" si="6"/>
        <v>0.91611100729820172</v>
      </c>
    </row>
    <row r="117" spans="1:13" x14ac:dyDescent="0.3">
      <c r="A117">
        <v>73</v>
      </c>
      <c r="F117">
        <v>115</v>
      </c>
      <c r="G117">
        <v>0</v>
      </c>
      <c r="H117">
        <f t="shared" si="4"/>
        <v>0</v>
      </c>
      <c r="I117">
        <f t="shared" si="5"/>
        <v>1.784456491823887E-3</v>
      </c>
      <c r="K117">
        <f>SUM(G$2:G117)</f>
        <v>138</v>
      </c>
      <c r="L117">
        <f t="shared" si="7"/>
        <v>0.92</v>
      </c>
      <c r="M117">
        <f t="shared" si="6"/>
        <v>0.91791500137610116</v>
      </c>
    </row>
    <row r="118" spans="1:13" x14ac:dyDescent="0.3">
      <c r="A118">
        <v>13</v>
      </c>
      <c r="F118">
        <v>116</v>
      </c>
      <c r="G118">
        <v>0</v>
      </c>
      <c r="H118">
        <f t="shared" si="4"/>
        <v>0</v>
      </c>
      <c r="I118">
        <f t="shared" si="5"/>
        <v>1.7460825783956646E-3</v>
      </c>
      <c r="K118">
        <f>SUM(G$2:G118)</f>
        <v>138</v>
      </c>
      <c r="L118">
        <f t="shared" si="7"/>
        <v>0.92</v>
      </c>
      <c r="M118">
        <f t="shared" si="6"/>
        <v>0.91968020139379947</v>
      </c>
    </row>
    <row r="119" spans="1:13" x14ac:dyDescent="0.3">
      <c r="A119">
        <v>57</v>
      </c>
      <c r="F119">
        <v>117</v>
      </c>
      <c r="G119">
        <v>0</v>
      </c>
      <c r="H119">
        <f t="shared" si="4"/>
        <v>0</v>
      </c>
      <c r="I119">
        <f t="shared" si="5"/>
        <v>1.7085338782682682E-3</v>
      </c>
      <c r="K119">
        <f>SUM(G$2:G119)</f>
        <v>138</v>
      </c>
      <c r="L119">
        <f t="shared" si="7"/>
        <v>0.92</v>
      </c>
      <c r="M119">
        <f t="shared" si="6"/>
        <v>0.9214074415996597</v>
      </c>
    </row>
    <row r="120" spans="1:13" x14ac:dyDescent="0.3">
      <c r="A120">
        <v>8</v>
      </c>
      <c r="F120">
        <v>118</v>
      </c>
      <c r="G120">
        <v>0</v>
      </c>
      <c r="H120">
        <f t="shared" si="4"/>
        <v>0</v>
      </c>
      <c r="I120">
        <f t="shared" si="5"/>
        <v>1.6717926456104519E-3</v>
      </c>
      <c r="K120">
        <f>SUM(G$2:G120)</f>
        <v>138</v>
      </c>
      <c r="L120">
        <f t="shared" si="7"/>
        <v>0.92</v>
      </c>
      <c r="M120">
        <f t="shared" si="6"/>
        <v>0.92309753830191921</v>
      </c>
    </row>
    <row r="121" spans="1:13" x14ac:dyDescent="0.3">
      <c r="A121">
        <v>40</v>
      </c>
      <c r="F121">
        <v>119</v>
      </c>
      <c r="G121">
        <v>0</v>
      </c>
      <c r="H121">
        <f t="shared" si="4"/>
        <v>0</v>
      </c>
      <c r="I121">
        <f t="shared" si="5"/>
        <v>1.6358415162068859E-3</v>
      </c>
      <c r="K121">
        <f>SUM(G$2:G121)</f>
        <v>138</v>
      </c>
      <c r="L121">
        <f t="shared" si="7"/>
        <v>0.92</v>
      </c>
      <c r="M121">
        <f t="shared" si="6"/>
        <v>0.92475129025448322</v>
      </c>
    </row>
    <row r="122" spans="1:13" x14ac:dyDescent="0.3">
      <c r="A122">
        <v>37</v>
      </c>
      <c r="F122">
        <v>120</v>
      </c>
      <c r="G122">
        <v>1</v>
      </c>
      <c r="H122">
        <f t="shared" si="4"/>
        <v>4.1493775933609959E-3</v>
      </c>
      <c r="I122">
        <f t="shared" si="5"/>
        <v>1.6006634992516762E-3</v>
      </c>
      <c r="K122">
        <f>SUM(G$2:G122)</f>
        <v>139</v>
      </c>
      <c r="L122">
        <f t="shared" si="7"/>
        <v>0.92666666666666664</v>
      </c>
      <c r="M122">
        <f t="shared" si="6"/>
        <v>0.9263694790344229</v>
      </c>
    </row>
    <row r="123" spans="1:13" x14ac:dyDescent="0.3">
      <c r="A123">
        <v>20</v>
      </c>
      <c r="F123">
        <v>121</v>
      </c>
      <c r="G123">
        <v>0</v>
      </c>
      <c r="H123">
        <f t="shared" si="4"/>
        <v>0</v>
      </c>
      <c r="I123">
        <f t="shared" si="5"/>
        <v>1.5662419693183694E-3</v>
      </c>
      <c r="K123">
        <f>SUM(G$2:G123)</f>
        <v>139</v>
      </c>
      <c r="L123">
        <f t="shared" si="7"/>
        <v>0.92666666666666664</v>
      </c>
      <c r="M123">
        <f t="shared" si="6"/>
        <v>0.92795286941135502</v>
      </c>
    </row>
    <row r="124" spans="1:13" x14ac:dyDescent="0.3">
      <c r="A124">
        <v>18</v>
      </c>
      <c r="F124">
        <v>122</v>
      </c>
      <c r="G124">
        <v>0</v>
      </c>
      <c r="H124">
        <f t="shared" si="4"/>
        <v>0</v>
      </c>
      <c r="I124">
        <f t="shared" si="5"/>
        <v>1.5325606585026377E-3</v>
      </c>
      <c r="K124">
        <f>SUM(G$2:G124)</f>
        <v>139</v>
      </c>
      <c r="L124">
        <f t="shared" si="7"/>
        <v>0.92666666666666664</v>
      </c>
      <c r="M124">
        <f t="shared" si="6"/>
        <v>0.92950220970887865</v>
      </c>
    </row>
    <row r="125" spans="1:13" x14ac:dyDescent="0.3">
      <c r="A125">
        <v>104</v>
      </c>
      <c r="F125">
        <v>123</v>
      </c>
      <c r="G125">
        <v>1</v>
      </c>
      <c r="H125">
        <f t="shared" si="4"/>
        <v>4.1493775933609959E-3</v>
      </c>
      <c r="I125">
        <f t="shared" si="5"/>
        <v>1.4996036487339268E-3</v>
      </c>
      <c r="K125">
        <f>SUM(G$2:G125)</f>
        <v>140</v>
      </c>
      <c r="L125">
        <f t="shared" si="7"/>
        <v>0.93333333333333335</v>
      </c>
      <c r="M125">
        <f t="shared" si="6"/>
        <v>0.93101823215823942</v>
      </c>
    </row>
    <row r="126" spans="1:13" x14ac:dyDescent="0.3">
      <c r="A126">
        <v>21</v>
      </c>
      <c r="F126">
        <v>124</v>
      </c>
      <c r="G126">
        <v>1</v>
      </c>
      <c r="H126">
        <f t="shared" si="4"/>
        <v>4.1493775933609959E-3</v>
      </c>
      <c r="I126">
        <f t="shared" si="5"/>
        <v>1.467355364252446E-3</v>
      </c>
      <c r="K126">
        <f>SUM(G$2:G126)</f>
        <v>141</v>
      </c>
      <c r="L126">
        <f t="shared" si="7"/>
        <v>0.94</v>
      </c>
      <c r="M126">
        <f t="shared" si="6"/>
        <v>0.9325016532443875</v>
      </c>
    </row>
    <row r="127" spans="1:13" x14ac:dyDescent="0.3">
      <c r="A127">
        <v>8</v>
      </c>
      <c r="F127">
        <v>125</v>
      </c>
      <c r="G127">
        <v>1</v>
      </c>
      <c r="H127">
        <f t="shared" si="4"/>
        <v>4.1493775933609959E-3</v>
      </c>
      <c r="I127">
        <f t="shared" si="5"/>
        <v>1.4358005642479312E-3</v>
      </c>
      <c r="K127">
        <f>SUM(G$2:G127)</f>
        <v>142</v>
      </c>
      <c r="L127">
        <f t="shared" si="7"/>
        <v>0.94666666666666666</v>
      </c>
      <c r="M127">
        <f t="shared" si="6"/>
        <v>0.93395317404459521</v>
      </c>
    </row>
    <row r="128" spans="1:13" x14ac:dyDescent="0.3">
      <c r="A128">
        <v>72</v>
      </c>
      <c r="F128">
        <v>126</v>
      </c>
      <c r="G128">
        <v>0</v>
      </c>
      <c r="H128">
        <f t="shared" si="4"/>
        <v>0</v>
      </c>
      <c r="I128">
        <f t="shared" si="5"/>
        <v>1.4049243356567106E-3</v>
      </c>
      <c r="K128">
        <f>SUM(G$2:G128)</f>
        <v>142</v>
      </c>
      <c r="L128">
        <f t="shared" si="7"/>
        <v>0.94666666666666666</v>
      </c>
      <c r="M128">
        <f t="shared" si="6"/>
        <v>0.9353734805597913</v>
      </c>
    </row>
    <row r="129" spans="1:13" x14ac:dyDescent="0.3">
      <c r="A129">
        <v>155</v>
      </c>
      <c r="F129">
        <v>127</v>
      </c>
      <c r="G129">
        <v>0</v>
      </c>
      <c r="H129">
        <f t="shared" si="4"/>
        <v>0</v>
      </c>
      <c r="I129">
        <f t="shared" si="5"/>
        <v>1.3747120861136637E-3</v>
      </c>
      <c r="K129">
        <f>SUM(G$2:G129)</f>
        <v>142</v>
      </c>
      <c r="L129">
        <f t="shared" si="7"/>
        <v>0.94666666666666666</v>
      </c>
      <c r="M129">
        <f t="shared" si="6"/>
        <v>0.93676324403877143</v>
      </c>
    </row>
    <row r="130" spans="1:13" x14ac:dyDescent="0.3">
      <c r="A130">
        <v>17</v>
      </c>
      <c r="F130">
        <v>128</v>
      </c>
      <c r="G130">
        <v>0</v>
      </c>
      <c r="H130">
        <f t="shared" si="4"/>
        <v>0</v>
      </c>
      <c r="I130">
        <f t="shared" si="5"/>
        <v>1.3451495370557498E-3</v>
      </c>
      <c r="K130">
        <f>SUM(G$2:G130)</f>
        <v>142</v>
      </c>
      <c r="L130">
        <f t="shared" si="7"/>
        <v>0.94666666666666666</v>
      </c>
      <c r="M130">
        <f t="shared" si="6"/>
        <v>0.93812312129543551</v>
      </c>
    </row>
    <row r="131" spans="1:13" x14ac:dyDescent="0.3">
      <c r="A131">
        <v>51</v>
      </c>
      <c r="F131">
        <v>129</v>
      </c>
      <c r="G131">
        <v>0</v>
      </c>
      <c r="H131">
        <f t="shared" ref="H131:H194" si="8">G131/MAX($D$6,$D$7)</f>
        <v>0</v>
      </c>
      <c r="I131">
        <f t="shared" ref="I131:I194" si="9">_xlfn.EXPON.DIST(F131,$D$13,FALSE)</f>
        <v>1.3162227169738372E-3</v>
      </c>
      <c r="K131">
        <f>SUM(G$2:G131)</f>
        <v>142</v>
      </c>
      <c r="L131">
        <f t="shared" si="7"/>
        <v>0.94666666666666666</v>
      </c>
      <c r="M131">
        <f t="shared" ref="M131:M194" si="10">_xlfn.EXPON.DIST(F131,$D$13,TRUE)</f>
        <v>0.93945375501920347</v>
      </c>
    </row>
    <row r="132" spans="1:13" x14ac:dyDescent="0.3">
      <c r="A132">
        <v>51</v>
      </c>
      <c r="F132">
        <v>130</v>
      </c>
      <c r="G132">
        <v>0</v>
      </c>
      <c r="H132">
        <f t="shared" si="8"/>
        <v>0</v>
      </c>
      <c r="I132">
        <f t="shared" si="9"/>
        <v>1.2879179548096506E-3</v>
      </c>
      <c r="K132">
        <f>SUM(G$2:G132)</f>
        <v>142</v>
      </c>
      <c r="L132">
        <f t="shared" ref="L132:L195" si="11">K132/$D$6</f>
        <v>0.94666666666666666</v>
      </c>
      <c r="M132">
        <f t="shared" si="10"/>
        <v>0.9407557740787561</v>
      </c>
    </row>
    <row r="133" spans="1:13" x14ac:dyDescent="0.3">
      <c r="A133">
        <v>86</v>
      </c>
      <c r="F133">
        <v>131</v>
      </c>
      <c r="G133">
        <v>0</v>
      </c>
      <c r="H133">
        <f t="shared" si="8"/>
        <v>0</v>
      </c>
      <c r="I133">
        <f t="shared" si="9"/>
        <v>1.260221873494716E-3</v>
      </c>
      <c r="K133">
        <f>SUM(G$2:G133)</f>
        <v>142</v>
      </c>
      <c r="L133">
        <f t="shared" si="11"/>
        <v>0.94666666666666666</v>
      </c>
      <c r="M133">
        <f t="shared" si="10"/>
        <v>0.94202979381924301</v>
      </c>
    </row>
    <row r="134" spans="1:13" x14ac:dyDescent="0.3">
      <c r="A134">
        <v>10</v>
      </c>
      <c r="F134">
        <v>132</v>
      </c>
      <c r="G134">
        <v>0</v>
      </c>
      <c r="H134">
        <f t="shared" si="8"/>
        <v>0</v>
      </c>
      <c r="I134">
        <f t="shared" si="9"/>
        <v>1.2331213836282412E-3</v>
      </c>
      <c r="K134">
        <f>SUM(G$2:G134)</f>
        <v>142</v>
      </c>
      <c r="L134">
        <f t="shared" si="11"/>
        <v>0.94666666666666666</v>
      </c>
      <c r="M134">
        <f t="shared" si="10"/>
        <v>0.94327641635310089</v>
      </c>
    </row>
    <row r="135" spans="1:13" x14ac:dyDescent="0.3">
      <c r="A135">
        <v>79</v>
      </c>
      <c r="F135">
        <v>133</v>
      </c>
      <c r="G135">
        <v>0</v>
      </c>
      <c r="H135">
        <f t="shared" si="8"/>
        <v>0</v>
      </c>
      <c r="I135">
        <f t="shared" si="9"/>
        <v>1.2066036772909606E-3</v>
      </c>
      <c r="K135">
        <f>SUM(G$2:G135)</f>
        <v>142</v>
      </c>
      <c r="L135">
        <f t="shared" si="11"/>
        <v>0.94666666666666666</v>
      </c>
      <c r="M135">
        <f t="shared" si="10"/>
        <v>0.94449623084461587</v>
      </c>
    </row>
    <row r="136" spans="1:13" x14ac:dyDescent="0.3">
      <c r="A136">
        <v>14</v>
      </c>
      <c r="F136">
        <v>134</v>
      </c>
      <c r="G136">
        <v>1</v>
      </c>
      <c r="H136">
        <f t="shared" si="8"/>
        <v>4.1493775933609959E-3</v>
      </c>
      <c r="I136">
        <f t="shared" si="9"/>
        <v>1.1806562219920012E-3</v>
      </c>
      <c r="K136">
        <f>SUM(G$2:G136)</f>
        <v>143</v>
      </c>
      <c r="L136">
        <f t="shared" si="11"/>
        <v>0.95333333333333337</v>
      </c>
      <c r="M136">
        <f t="shared" si="10"/>
        <v>0.94568981378836792</v>
      </c>
    </row>
    <row r="137" spans="1:13" x14ac:dyDescent="0.3">
      <c r="A137">
        <v>34</v>
      </c>
      <c r="F137">
        <v>135</v>
      </c>
      <c r="G137">
        <v>1</v>
      </c>
      <c r="H137">
        <f t="shared" si="8"/>
        <v>4.1493775933609959E-3</v>
      </c>
      <c r="I137">
        <f t="shared" si="9"/>
        <v>1.1552667547459242E-3</v>
      </c>
      <c r="K137">
        <f>SUM(G$2:G137)</f>
        <v>144</v>
      </c>
      <c r="L137">
        <f t="shared" si="11"/>
        <v>0.96</v>
      </c>
      <c r="M137">
        <f t="shared" si="10"/>
        <v>0.94685772928168754</v>
      </c>
    </row>
    <row r="138" spans="1:13" x14ac:dyDescent="0.3">
      <c r="A138">
        <v>18</v>
      </c>
      <c r="F138">
        <v>136</v>
      </c>
      <c r="G138">
        <v>0</v>
      </c>
      <c r="H138">
        <f t="shared" si="8"/>
        <v>0</v>
      </c>
      <c r="I138">
        <f t="shared" si="9"/>
        <v>1.1304232762771318E-3</v>
      </c>
      <c r="K138">
        <f>SUM(G$2:G138)</f>
        <v>144</v>
      </c>
      <c r="L138">
        <f t="shared" si="11"/>
        <v>0.96</v>
      </c>
      <c r="M138">
        <f t="shared" si="10"/>
        <v>0.94800052929125189</v>
      </c>
    </row>
    <row r="139" spans="1:13" x14ac:dyDescent="0.3">
      <c r="A139">
        <v>83</v>
      </c>
      <c r="F139">
        <v>137</v>
      </c>
      <c r="G139">
        <v>0</v>
      </c>
      <c r="H139">
        <f t="shared" si="8"/>
        <v>0</v>
      </c>
      <c r="I139">
        <f t="shared" si="9"/>
        <v>1.106114045348913E-3</v>
      </c>
      <c r="K139">
        <f>SUM(G$2:G139)</f>
        <v>144</v>
      </c>
      <c r="L139">
        <f t="shared" si="11"/>
        <v>0.96</v>
      </c>
      <c r="M139">
        <f t="shared" si="10"/>
        <v>0.94911875391394995</v>
      </c>
    </row>
    <row r="140" spans="1:13" x14ac:dyDescent="0.3">
      <c r="A140">
        <v>25</v>
      </c>
      <c r="F140">
        <v>138</v>
      </c>
      <c r="G140">
        <v>0</v>
      </c>
      <c r="H140">
        <f t="shared" si="8"/>
        <v>0</v>
      </c>
      <c r="I140">
        <f t="shared" si="9"/>
        <v>1.0823275732144335E-3</v>
      </c>
      <c r="K140">
        <f>SUM(G$2:G140)</f>
        <v>144</v>
      </c>
      <c r="L140">
        <f t="shared" si="11"/>
        <v>0.96</v>
      </c>
      <c r="M140">
        <f t="shared" si="10"/>
        <v>0.95021293163213605</v>
      </c>
    </row>
    <row r="141" spans="1:13" x14ac:dyDescent="0.3">
      <c r="A141">
        <v>10</v>
      </c>
      <c r="F141">
        <v>139</v>
      </c>
      <c r="G141">
        <v>0</v>
      </c>
      <c r="H141">
        <f t="shared" si="8"/>
        <v>0</v>
      </c>
      <c r="I141">
        <f t="shared" si="9"/>
        <v>1.0590526181870584E-3</v>
      </c>
      <c r="K141">
        <f>SUM(G$2:G141)</f>
        <v>144</v>
      </c>
      <c r="L141">
        <f t="shared" si="11"/>
        <v>0.96</v>
      </c>
      <c r="M141">
        <f t="shared" si="10"/>
        <v>0.95128357956339527</v>
      </c>
    </row>
    <row r="142" spans="1:13" x14ac:dyDescent="0.3">
      <c r="A142">
        <v>62</v>
      </c>
      <c r="F142">
        <v>140</v>
      </c>
      <c r="G142">
        <v>0</v>
      </c>
      <c r="H142">
        <f t="shared" si="8"/>
        <v>0</v>
      </c>
      <c r="I142">
        <f t="shared" si="9"/>
        <v>1.0362781803274369E-3</v>
      </c>
      <c r="K142">
        <f>SUM(G$2:G142)</f>
        <v>144</v>
      </c>
      <c r="L142">
        <f t="shared" si="11"/>
        <v>0.96</v>
      </c>
      <c r="M142">
        <f t="shared" si="10"/>
        <v>0.95233120370493796</v>
      </c>
    </row>
    <row r="143" spans="1:13" x14ac:dyDescent="0.3">
      <c r="A143">
        <v>61</v>
      </c>
      <c r="F143">
        <v>141</v>
      </c>
      <c r="G143">
        <v>1</v>
      </c>
      <c r="H143">
        <f t="shared" si="8"/>
        <v>4.1493775933609959E-3</v>
      </c>
      <c r="I143">
        <f t="shared" si="9"/>
        <v>1.0139934962448364E-3</v>
      </c>
      <c r="K143">
        <f>SUM(G$2:G143)</f>
        <v>145</v>
      </c>
      <c r="L143">
        <f t="shared" si="11"/>
        <v>0.96666666666666667</v>
      </c>
      <c r="M143">
        <f t="shared" si="10"/>
        <v>0.95335629917273756</v>
      </c>
    </row>
    <row r="144" spans="1:13" x14ac:dyDescent="0.3">
      <c r="A144">
        <v>1</v>
      </c>
      <c r="F144">
        <v>142</v>
      </c>
      <c r="G144">
        <v>0</v>
      </c>
      <c r="H144">
        <f t="shared" si="8"/>
        <v>0</v>
      </c>
      <c r="I144">
        <f t="shared" si="9"/>
        <v>9.9218803401027698E-4</v>
      </c>
      <c r="K144">
        <f>SUM(G$2:G144)</f>
        <v>145</v>
      </c>
      <c r="L144">
        <f t="shared" si="11"/>
        <v>0.96666666666666667</v>
      </c>
      <c r="M144">
        <f t="shared" si="10"/>
        <v>0.95435935043552722</v>
      </c>
    </row>
    <row r="145" spans="1:13" x14ac:dyDescent="0.3">
      <c r="A145">
        <v>33</v>
      </c>
      <c r="F145">
        <v>143</v>
      </c>
      <c r="G145">
        <v>0</v>
      </c>
      <c r="H145">
        <f t="shared" si="8"/>
        <v>0</v>
      </c>
      <c r="I145">
        <f t="shared" si="9"/>
        <v>9.7085148817905144E-4</v>
      </c>
      <c r="K145">
        <f>SUM(G$2:G145)</f>
        <v>145</v>
      </c>
      <c r="L145">
        <f t="shared" si="11"/>
        <v>0.96666666666666667</v>
      </c>
      <c r="M145">
        <f t="shared" si="10"/>
        <v>0.95534083154376359</v>
      </c>
    </row>
    <row r="146" spans="1:13" x14ac:dyDescent="0.3">
      <c r="A146">
        <v>70</v>
      </c>
      <c r="F146">
        <v>144</v>
      </c>
      <c r="G146">
        <v>0</v>
      </c>
      <c r="H146">
        <f t="shared" si="8"/>
        <v>0</v>
      </c>
      <c r="I146">
        <f t="shared" si="9"/>
        <v>9.4997377492028517E-4</v>
      </c>
      <c r="K146">
        <f>SUM(G$2:G146)</f>
        <v>145</v>
      </c>
      <c r="L146">
        <f t="shared" si="11"/>
        <v>0.96666666666666667</v>
      </c>
      <c r="M146">
        <f t="shared" si="10"/>
        <v>0.95630120635366689</v>
      </c>
    </row>
    <row r="147" spans="1:13" x14ac:dyDescent="0.3">
      <c r="A147">
        <v>31</v>
      </c>
      <c r="F147">
        <v>145</v>
      </c>
      <c r="G147">
        <v>0</v>
      </c>
      <c r="H147">
        <f t="shared" si="8"/>
        <v>0</v>
      </c>
      <c r="I147">
        <f t="shared" si="9"/>
        <v>9.2954502725123289E-4</v>
      </c>
      <c r="K147">
        <f>SUM(G$2:G147)</f>
        <v>145</v>
      </c>
      <c r="L147">
        <f t="shared" si="11"/>
        <v>0.96666666666666667</v>
      </c>
      <c r="M147">
        <f t="shared" si="10"/>
        <v>0.95724092874644329</v>
      </c>
    </row>
    <row r="148" spans="1:13" x14ac:dyDescent="0.3">
      <c r="A148">
        <v>45</v>
      </c>
      <c r="F148">
        <v>146</v>
      </c>
      <c r="G148">
        <v>1</v>
      </c>
      <c r="H148">
        <f t="shared" si="8"/>
        <v>4.1493775933609959E-3</v>
      </c>
      <c r="I148">
        <f t="shared" si="9"/>
        <v>9.0955559037406088E-4</v>
      </c>
      <c r="K148">
        <f>SUM(G$2:G148)</f>
        <v>146</v>
      </c>
      <c r="L148">
        <f t="shared" si="11"/>
        <v>0.97333333333333338</v>
      </c>
      <c r="M148">
        <f t="shared" si="10"/>
        <v>0.95816044284279323</v>
      </c>
    </row>
    <row r="149" spans="1:13" x14ac:dyDescent="0.3">
      <c r="A149">
        <v>1</v>
      </c>
      <c r="F149">
        <v>147</v>
      </c>
      <c r="G149">
        <v>0</v>
      </c>
      <c r="H149">
        <f t="shared" si="8"/>
        <v>0</v>
      </c>
      <c r="I149">
        <f t="shared" si="9"/>
        <v>8.8999601711290766E-4</v>
      </c>
      <c r="K149">
        <f>SUM(G$2:G149)</f>
        <v>146</v>
      </c>
      <c r="L149">
        <f t="shared" si="11"/>
        <v>0.97333333333333338</v>
      </c>
      <c r="M149">
        <f t="shared" si="10"/>
        <v>0.95906018321280628</v>
      </c>
    </row>
    <row r="150" spans="1:13" x14ac:dyDescent="0.3">
      <c r="A150">
        <v>77</v>
      </c>
      <c r="F150">
        <v>148</v>
      </c>
      <c r="G150">
        <v>0</v>
      </c>
      <c r="H150">
        <f t="shared" si="8"/>
        <v>0</v>
      </c>
      <c r="I150">
        <f t="shared" si="9"/>
        <v>8.7085706344906897E-4</v>
      </c>
      <c r="K150">
        <f>SUM(G$2:G150)</f>
        <v>146</v>
      </c>
      <c r="L150">
        <f t="shared" si="11"/>
        <v>0.97333333333333338</v>
      </c>
      <c r="M150">
        <f t="shared" si="10"/>
        <v>0.95994057508134278</v>
      </c>
    </row>
    <row r="151" spans="1:13" x14ac:dyDescent="0.3">
      <c r="A151">
        <v>46</v>
      </c>
      <c r="F151">
        <v>149</v>
      </c>
      <c r="G151">
        <v>0</v>
      </c>
      <c r="H151">
        <f t="shared" si="8"/>
        <v>0</v>
      </c>
      <c r="I151">
        <f t="shared" si="9"/>
        <v>8.5212968415219797E-4</v>
      </c>
      <c r="K151">
        <f>SUM(G$2:G151)</f>
        <v>146</v>
      </c>
      <c r="L151">
        <f t="shared" si="11"/>
        <v>0.97333333333333338</v>
      </c>
      <c r="M151">
        <f t="shared" si="10"/>
        <v>0.96080203452899893</v>
      </c>
    </row>
    <row r="152" spans="1:13" x14ac:dyDescent="0.3">
      <c r="F152">
        <v>150</v>
      </c>
      <c r="G152">
        <v>0</v>
      </c>
      <c r="H152">
        <f t="shared" si="8"/>
        <v>0</v>
      </c>
      <c r="I152">
        <f t="shared" si="9"/>
        <v>8.33805028505451E-4</v>
      </c>
      <c r="K152">
        <f>SUM(G$2:G152)</f>
        <v>146</v>
      </c>
      <c r="L152">
        <f t="shared" si="11"/>
        <v>0.97333333333333338</v>
      </c>
      <c r="M152">
        <f t="shared" si="10"/>
        <v>0.96164496868874927</v>
      </c>
    </row>
    <row r="153" spans="1:13" x14ac:dyDescent="0.3">
      <c r="F153">
        <v>151</v>
      </c>
      <c r="G153">
        <v>0</v>
      </c>
      <c r="H153">
        <f t="shared" si="8"/>
        <v>0</v>
      </c>
      <c r="I153">
        <f t="shared" si="9"/>
        <v>8.1587443612256738E-4</v>
      </c>
      <c r="K153">
        <f>SUM(G$2:G153)</f>
        <v>146</v>
      </c>
      <c r="L153">
        <f t="shared" si="11"/>
        <v>0.97333333333333338</v>
      </c>
      <c r="M153">
        <f t="shared" si="10"/>
        <v>0.96246977593836192</v>
      </c>
    </row>
    <row r="154" spans="1:13" x14ac:dyDescent="0.3">
      <c r="F154">
        <v>152</v>
      </c>
      <c r="G154">
        <v>0</v>
      </c>
      <c r="H154">
        <f t="shared" si="8"/>
        <v>0</v>
      </c>
      <c r="I154">
        <f t="shared" si="9"/>
        <v>7.9832943285489621E-4</v>
      </c>
      <c r="K154">
        <f>SUM(G$2:G154)</f>
        <v>146</v>
      </c>
      <c r="L154">
        <f t="shared" si="11"/>
        <v>0.97333333333333338</v>
      </c>
      <c r="M154">
        <f t="shared" si="10"/>
        <v>0.96327684608867481</v>
      </c>
    </row>
    <row r="155" spans="1:13" x14ac:dyDescent="0.3">
      <c r="F155">
        <v>153</v>
      </c>
      <c r="G155">
        <v>0</v>
      </c>
      <c r="H155">
        <f t="shared" si="8"/>
        <v>0</v>
      </c>
      <c r="I155">
        <f t="shared" si="9"/>
        <v>7.8116172678644304E-4</v>
      </c>
      <c r="K155">
        <f>SUM(G$2:G155)</f>
        <v>146</v>
      </c>
      <c r="L155">
        <f t="shared" si="11"/>
        <v>0.97333333333333338</v>
      </c>
      <c r="M155">
        <f t="shared" si="10"/>
        <v>0.96406656056782358</v>
      </c>
    </row>
    <row r="156" spans="1:13" x14ac:dyDescent="0.3">
      <c r="F156">
        <v>154</v>
      </c>
      <c r="G156">
        <v>0</v>
      </c>
      <c r="H156">
        <f t="shared" si="8"/>
        <v>0</v>
      </c>
      <c r="I156">
        <f t="shared" si="9"/>
        <v>7.6436320431504091E-4</v>
      </c>
      <c r="K156">
        <f>SUM(G$2:G156)</f>
        <v>146</v>
      </c>
      <c r="L156">
        <f t="shared" si="11"/>
        <v>0.97333333333333338</v>
      </c>
      <c r="M156">
        <f t="shared" si="10"/>
        <v>0.96483929260150814</v>
      </c>
    </row>
    <row r="157" spans="1:13" x14ac:dyDescent="0.3">
      <c r="F157">
        <v>155</v>
      </c>
      <c r="G157">
        <v>1</v>
      </c>
      <c r="H157">
        <f t="shared" si="8"/>
        <v>4.1493775933609959E-3</v>
      </c>
      <c r="I157">
        <f t="shared" si="9"/>
        <v>7.4792592631779231E-4</v>
      </c>
      <c r="K157">
        <f>SUM(G$2:G157)</f>
        <v>147</v>
      </c>
      <c r="L157">
        <f t="shared" si="11"/>
        <v>0.98</v>
      </c>
      <c r="M157">
        <f t="shared" si="10"/>
        <v>0.96559540738938154</v>
      </c>
    </row>
    <row r="158" spans="1:13" x14ac:dyDescent="0.3">
      <c r="F158">
        <v>156</v>
      </c>
      <c r="G158">
        <v>0</v>
      </c>
      <c r="H158">
        <f t="shared" si="8"/>
        <v>0</v>
      </c>
      <c r="I158">
        <f t="shared" si="9"/>
        <v>7.3184212439897573E-4</v>
      </c>
      <c r="K158">
        <f>SUM(G$2:G158)</f>
        <v>147</v>
      </c>
      <c r="L158">
        <f t="shared" si="11"/>
        <v>0.98</v>
      </c>
      <c r="M158">
        <f t="shared" si="10"/>
        <v>0.9663352622776471</v>
      </c>
    </row>
    <row r="159" spans="1:13" x14ac:dyDescent="0.3">
      <c r="F159">
        <v>157</v>
      </c>
      <c r="G159">
        <v>0</v>
      </c>
      <c r="H159">
        <f t="shared" si="8"/>
        <v>0</v>
      </c>
      <c r="I159">
        <f t="shared" si="9"/>
        <v>7.1610419721863396E-4</v>
      </c>
      <c r="K159">
        <f>SUM(G$2:G159)</f>
        <v>147</v>
      </c>
      <c r="L159">
        <f t="shared" si="11"/>
        <v>0.98</v>
      </c>
      <c r="M159">
        <f t="shared" si="10"/>
        <v>0.96705920692794289</v>
      </c>
    </row>
    <row r="160" spans="1:13" x14ac:dyDescent="0.3">
      <c r="F160">
        <v>158</v>
      </c>
      <c r="G160">
        <v>0</v>
      </c>
      <c r="H160">
        <f t="shared" si="8"/>
        <v>0</v>
      </c>
      <c r="I160">
        <f t="shared" si="9"/>
        <v>7.0070470690011854E-4</v>
      </c>
      <c r="K160">
        <f>SUM(G$2:G160)</f>
        <v>147</v>
      </c>
      <c r="L160">
        <f t="shared" si="11"/>
        <v>0.98</v>
      </c>
      <c r="M160">
        <f t="shared" si="10"/>
        <v>0.96776758348259451</v>
      </c>
    </row>
    <row r="161" spans="6:13" x14ac:dyDescent="0.3">
      <c r="F161">
        <v>159</v>
      </c>
      <c r="G161">
        <v>0</v>
      </c>
      <c r="H161">
        <f t="shared" si="8"/>
        <v>0</v>
      </c>
      <c r="I161">
        <f t="shared" si="9"/>
        <v>6.8563637551488524E-4</v>
      </c>
      <c r="K161">
        <f>SUM(G$2:G161)</f>
        <v>147</v>
      </c>
      <c r="L161">
        <f t="shared" si="11"/>
        <v>0.98</v>
      </c>
      <c r="M161">
        <f t="shared" si="10"/>
        <v>0.96846072672631522</v>
      </c>
    </row>
    <row r="162" spans="6:13" x14ac:dyDescent="0.3">
      <c r="F162">
        <v>160</v>
      </c>
      <c r="G162">
        <v>0</v>
      </c>
      <c r="H162">
        <f t="shared" si="8"/>
        <v>0</v>
      </c>
      <c r="I162">
        <f t="shared" si="9"/>
        <v>6.70892081642886E-4</v>
      </c>
      <c r="K162">
        <f>SUM(G$2:G162)</f>
        <v>147</v>
      </c>
      <c r="L162">
        <f t="shared" si="11"/>
        <v>0.98</v>
      </c>
      <c r="M162">
        <f t="shared" si="10"/>
        <v>0.96913896424442725</v>
      </c>
    </row>
    <row r="163" spans="6:13" x14ac:dyDescent="0.3">
      <c r="F163">
        <v>161</v>
      </c>
      <c r="G163">
        <v>0</v>
      </c>
      <c r="H163">
        <f t="shared" si="8"/>
        <v>0</v>
      </c>
      <c r="I163">
        <f t="shared" si="9"/>
        <v>6.5646485700692392E-4</v>
      </c>
      <c r="K163">
        <f>SUM(G$2:G163)</f>
        <v>147</v>
      </c>
      <c r="L163">
        <f t="shared" si="11"/>
        <v>0.98</v>
      </c>
      <c r="M163">
        <f t="shared" si="10"/>
        <v>0.96980261657768152</v>
      </c>
    </row>
    <row r="164" spans="6:13" x14ac:dyDescent="0.3">
      <c r="F164">
        <v>162</v>
      </c>
      <c r="G164">
        <v>0</v>
      </c>
      <c r="H164">
        <f t="shared" si="8"/>
        <v>0</v>
      </c>
      <c r="I164">
        <f t="shared" si="9"/>
        <v>6.4234788317938816E-4</v>
      </c>
      <c r="K164">
        <f>SUM(G$2:G164)</f>
        <v>147</v>
      </c>
      <c r="L164">
        <f t="shared" si="11"/>
        <v>0.98</v>
      </c>
      <c r="M164">
        <f t="shared" si="10"/>
        <v>0.9704519973737481</v>
      </c>
    </row>
    <row r="165" spans="6:13" x14ac:dyDescent="0.3">
      <c r="F165">
        <v>163</v>
      </c>
      <c r="G165">
        <v>0</v>
      </c>
      <c r="H165">
        <f t="shared" si="8"/>
        <v>0</v>
      </c>
      <c r="I165">
        <f t="shared" si="9"/>
        <v>6.2853448835980749E-4</v>
      </c>
      <c r="K165">
        <f>SUM(G$2:G165)</f>
        <v>147</v>
      </c>
      <c r="L165">
        <f t="shared" si="11"/>
        <v>0.98</v>
      </c>
      <c r="M165">
        <f t="shared" si="10"/>
        <v>0.97108741353544881</v>
      </c>
    </row>
    <row r="166" spans="6:13" x14ac:dyDescent="0.3">
      <c r="F166">
        <v>164</v>
      </c>
      <c r="G166">
        <v>0</v>
      </c>
      <c r="H166">
        <f t="shared" si="8"/>
        <v>0</v>
      </c>
      <c r="I166">
        <f t="shared" si="9"/>
        <v>6.1501814422170028E-4</v>
      </c>
      <c r="K166">
        <f>SUM(G$2:G166)</f>
        <v>147</v>
      </c>
      <c r="L166">
        <f t="shared" si="11"/>
        <v>0.98</v>
      </c>
      <c r="M166">
        <f t="shared" si="10"/>
        <v>0.97170916536580176</v>
      </c>
    </row>
    <row r="167" spans="6:13" x14ac:dyDescent="0.3">
      <c r="F167">
        <v>165</v>
      </c>
      <c r="G167">
        <v>0</v>
      </c>
      <c r="H167">
        <f t="shared" si="8"/>
        <v>0</v>
      </c>
      <c r="I167">
        <f t="shared" si="9"/>
        <v>6.0179246282723409E-4</v>
      </c>
      <c r="K167">
        <f>SUM(G$2:G167)</f>
        <v>147</v>
      </c>
      <c r="L167">
        <f t="shared" si="11"/>
        <v>0.98</v>
      </c>
      <c r="M167">
        <f t="shared" si="10"/>
        <v>0.97231754670994719</v>
      </c>
    </row>
    <row r="168" spans="6:13" x14ac:dyDescent="0.3">
      <c r="F168">
        <v>166</v>
      </c>
      <c r="G168">
        <v>0</v>
      </c>
      <c r="H168">
        <f t="shared" si="8"/>
        <v>0</v>
      </c>
      <c r="I168">
        <f t="shared" si="9"/>
        <v>5.8885119360823203E-4</v>
      </c>
      <c r="K168">
        <f>SUM(G$2:G168)</f>
        <v>147</v>
      </c>
      <c r="L168">
        <f t="shared" si="11"/>
        <v>0.98</v>
      </c>
      <c r="M168">
        <f t="shared" si="10"/>
        <v>0.97291284509402132</v>
      </c>
    </row>
    <row r="169" spans="6:13" x14ac:dyDescent="0.3">
      <c r="F169">
        <v>167</v>
      </c>
      <c r="G169">
        <v>0</v>
      </c>
      <c r="H169">
        <f t="shared" si="8"/>
        <v>0</v>
      </c>
      <c r="I169">
        <f t="shared" si="9"/>
        <v>5.7618822041210138E-4</v>
      </c>
      <c r="K169">
        <f>SUM(G$2:G169)</f>
        <v>147</v>
      </c>
      <c r="L169">
        <f t="shared" si="11"/>
        <v>0.98</v>
      </c>
      <c r="M169">
        <f t="shared" si="10"/>
        <v>0.97349534186104336</v>
      </c>
    </row>
    <row r="170" spans="6:13" x14ac:dyDescent="0.3">
      <c r="F170">
        <v>168</v>
      </c>
      <c r="G170">
        <v>0</v>
      </c>
      <c r="H170">
        <f t="shared" si="8"/>
        <v>0</v>
      </c>
      <c r="I170">
        <f t="shared" si="9"/>
        <v>5.6379755861128808E-4</v>
      </c>
      <c r="K170">
        <f>SUM(G$2:G170)</f>
        <v>147</v>
      </c>
      <c r="L170">
        <f t="shared" si="11"/>
        <v>0.98</v>
      </c>
      <c r="M170">
        <f t="shared" si="10"/>
        <v>0.97406531230388071</v>
      </c>
    </row>
    <row r="171" spans="6:13" x14ac:dyDescent="0.3">
      <c r="F171">
        <v>169</v>
      </c>
      <c r="G171">
        <v>0</v>
      </c>
      <c r="H171">
        <f t="shared" si="8"/>
        <v>0</v>
      </c>
      <c r="I171">
        <f t="shared" si="9"/>
        <v>5.5167335227489288E-4</v>
      </c>
      <c r="K171">
        <f>SUM(G$2:G171)</f>
        <v>147</v>
      </c>
      <c r="L171">
        <f t="shared" si="11"/>
        <v>0.98</v>
      </c>
      <c r="M171">
        <f t="shared" si="10"/>
        <v>0.97462302579535498</v>
      </c>
    </row>
    <row r="172" spans="6:13" x14ac:dyDescent="0.3">
      <c r="F172">
        <v>170</v>
      </c>
      <c r="G172">
        <v>0</v>
      </c>
      <c r="H172">
        <f t="shared" si="8"/>
        <v>0</v>
      </c>
      <c r="I172">
        <f t="shared" si="9"/>
        <v>5.398098714011081E-4</v>
      </c>
      <c r="K172">
        <f>SUM(G$2:G172)</f>
        <v>147</v>
      </c>
      <c r="L172">
        <f t="shared" si="11"/>
        <v>0.98</v>
      </c>
      <c r="M172">
        <f t="shared" si="10"/>
        <v>0.97516874591554903</v>
      </c>
    </row>
    <row r="173" spans="6:13" x14ac:dyDescent="0.3">
      <c r="F173">
        <v>171</v>
      </c>
      <c r="G173">
        <v>0</v>
      </c>
      <c r="H173">
        <f t="shared" si="8"/>
        <v>0</v>
      </c>
      <c r="I173">
        <f t="shared" si="9"/>
        <v>5.2820150920917044E-4</v>
      </c>
      <c r="K173">
        <f>SUM(G$2:G173)</f>
        <v>147</v>
      </c>
      <c r="L173">
        <f t="shared" si="11"/>
        <v>0.98</v>
      </c>
      <c r="M173">
        <f t="shared" si="10"/>
        <v>0.97570273057637813</v>
      </c>
    </row>
    <row r="174" spans="6:13" x14ac:dyDescent="0.3">
      <c r="F174">
        <v>172</v>
      </c>
      <c r="G174">
        <v>0</v>
      </c>
      <c r="H174">
        <f t="shared" si="8"/>
        <v>0</v>
      </c>
      <c r="I174">
        <f t="shared" si="9"/>
        <v>5.1684277948955059E-4</v>
      </c>
      <c r="K174">
        <f>SUM(G$2:G174)</f>
        <v>147</v>
      </c>
      <c r="L174">
        <f t="shared" si="11"/>
        <v>0.98</v>
      </c>
      <c r="M174">
        <f t="shared" si="10"/>
        <v>0.97622523214348067</v>
      </c>
    </row>
    <row r="175" spans="6:13" x14ac:dyDescent="0.3">
      <c r="F175">
        <v>173</v>
      </c>
      <c r="G175">
        <v>0</v>
      </c>
      <c r="H175">
        <f t="shared" si="8"/>
        <v>0</v>
      </c>
      <c r="I175">
        <f t="shared" si="9"/>
        <v>5.0572831401112233E-4</v>
      </c>
      <c r="K175">
        <f>SUM(G$2:G175)</f>
        <v>147</v>
      </c>
      <c r="L175">
        <f t="shared" si="11"/>
        <v>0.98</v>
      </c>
      <c r="M175">
        <f t="shared" si="10"/>
        <v>0.97673649755548841</v>
      </c>
    </row>
    <row r="176" spans="6:13" x14ac:dyDescent="0.3">
      <c r="F176">
        <v>174</v>
      </c>
      <c r="G176">
        <v>0</v>
      </c>
      <c r="H176">
        <f t="shared" si="8"/>
        <v>0</v>
      </c>
      <c r="I176">
        <f t="shared" si="9"/>
        <v>4.9485285998409365E-4</v>
      </c>
      <c r="K176">
        <f>SUM(G$2:G176)</f>
        <v>147</v>
      </c>
      <c r="L176">
        <f t="shared" si="11"/>
        <v>0.98</v>
      </c>
      <c r="M176">
        <f t="shared" si="10"/>
        <v>0.97723676844073171</v>
      </c>
    </row>
    <row r="177" spans="6:13" x14ac:dyDescent="0.3">
      <c r="F177">
        <v>175</v>
      </c>
      <c r="G177">
        <v>0</v>
      </c>
      <c r="H177">
        <f t="shared" si="8"/>
        <v>0</v>
      </c>
      <c r="I177">
        <f t="shared" si="9"/>
        <v>4.8421127757749269E-4</v>
      </c>
      <c r="K177">
        <f>SUM(G$2:G177)</f>
        <v>147</v>
      </c>
      <c r="L177">
        <f t="shared" si="11"/>
        <v>0.98</v>
      </c>
      <c r="M177">
        <f t="shared" si="10"/>
        <v>0.97772628123143535</v>
      </c>
    </row>
    <row r="178" spans="6:13" x14ac:dyDescent="0.3">
      <c r="F178">
        <v>176</v>
      </c>
      <c r="G178">
        <v>0</v>
      </c>
      <c r="H178">
        <f t="shared" si="8"/>
        <v>0</v>
      </c>
      <c r="I178">
        <f t="shared" si="9"/>
        <v>4.7379853749004118E-4</v>
      </c>
      <c r="K178">
        <f>SUM(G$2:G178)</f>
        <v>147</v>
      </c>
      <c r="L178">
        <f t="shared" si="11"/>
        <v>0.98</v>
      </c>
      <c r="M178">
        <f t="shared" si="10"/>
        <v>0.97820526727545809</v>
      </c>
    </row>
    <row r="179" spans="6:13" x14ac:dyDescent="0.3">
      <c r="F179">
        <v>177</v>
      </c>
      <c r="G179">
        <v>0</v>
      </c>
      <c r="H179">
        <f t="shared" si="8"/>
        <v>0</v>
      </c>
      <c r="I179">
        <f t="shared" si="9"/>
        <v>4.6360971857326418E-4</v>
      </c>
      <c r="K179">
        <f>SUM(G$2:G179)</f>
        <v>147</v>
      </c>
      <c r="L179">
        <f t="shared" si="11"/>
        <v>0.98</v>
      </c>
      <c r="M179">
        <f t="shared" si="10"/>
        <v>0.97867395294562987</v>
      </c>
    </row>
    <row r="180" spans="6:13" x14ac:dyDescent="0.3">
      <c r="F180">
        <v>178</v>
      </c>
      <c r="G180">
        <v>0</v>
      </c>
      <c r="H180">
        <f t="shared" si="8"/>
        <v>0</v>
      </c>
      <c r="I180">
        <f t="shared" si="9"/>
        <v>4.5364000550571313E-4</v>
      </c>
      <c r="K180">
        <f>SUM(G$2:G180)</f>
        <v>147</v>
      </c>
      <c r="L180">
        <f t="shared" si="11"/>
        <v>0.98</v>
      </c>
      <c r="M180">
        <f t="shared" si="10"/>
        <v>0.97913255974673719</v>
      </c>
    </row>
    <row r="181" spans="6:13" x14ac:dyDescent="0.3">
      <c r="F181">
        <v>179</v>
      </c>
      <c r="G181">
        <v>0</v>
      </c>
      <c r="H181">
        <f t="shared" si="8"/>
        <v>0</v>
      </c>
      <c r="I181">
        <f t="shared" si="9"/>
        <v>4.438846865172059E-4</v>
      </c>
      <c r="K181">
        <f>SUM(G$2:G181)</f>
        <v>147</v>
      </c>
      <c r="L181">
        <f t="shared" si="11"/>
        <v>0.98</v>
      </c>
      <c r="M181">
        <f t="shared" si="10"/>
        <v>0.97958130442020852</v>
      </c>
    </row>
    <row r="182" spans="6:13" x14ac:dyDescent="0.3">
      <c r="F182">
        <v>180</v>
      </c>
      <c r="G182">
        <v>0</v>
      </c>
      <c r="H182">
        <f t="shared" si="8"/>
        <v>0</v>
      </c>
      <c r="I182">
        <f t="shared" si="9"/>
        <v>4.3433915116200382E-4</v>
      </c>
      <c r="K182">
        <f>SUM(G$2:G182)</f>
        <v>147</v>
      </c>
      <c r="L182">
        <f t="shared" si="11"/>
        <v>0.98</v>
      </c>
      <c r="M182">
        <f t="shared" si="10"/>
        <v>0.98002039904654781</v>
      </c>
    </row>
    <row r="183" spans="6:13" x14ac:dyDescent="0.3">
      <c r="F183">
        <v>181</v>
      </c>
      <c r="G183">
        <v>0</v>
      </c>
      <c r="H183">
        <f t="shared" si="8"/>
        <v>0</v>
      </c>
      <c r="I183">
        <f t="shared" si="9"/>
        <v>4.2499888813987626E-4</v>
      </c>
      <c r="K183">
        <f>SUM(G$2:G183)</f>
        <v>147</v>
      </c>
      <c r="L183">
        <f t="shared" si="11"/>
        <v>0.98</v>
      </c>
      <c r="M183">
        <f t="shared" si="10"/>
        <v>0.98045005114556572</v>
      </c>
    </row>
    <row r="184" spans="6:13" x14ac:dyDescent="0.3">
      <c r="F184">
        <v>182</v>
      </c>
      <c r="G184">
        <v>0</v>
      </c>
      <c r="H184">
        <f t="shared" si="8"/>
        <v>0</v>
      </c>
      <c r="I184">
        <f t="shared" si="9"/>
        <v>4.1585948316402222E-4</v>
      </c>
      <c r="K184">
        <f>SUM(G$2:G184)</f>
        <v>147</v>
      </c>
      <c r="L184">
        <f t="shared" si="11"/>
        <v>0.98</v>
      </c>
      <c r="M184">
        <f t="shared" si="10"/>
        <v>0.98087046377445497</v>
      </c>
    </row>
    <row r="185" spans="6:13" x14ac:dyDescent="0.3">
      <c r="F185">
        <v>183</v>
      </c>
      <c r="G185">
        <v>0</v>
      </c>
      <c r="H185">
        <f t="shared" si="8"/>
        <v>0</v>
      </c>
      <c r="I185">
        <f t="shared" si="9"/>
        <v>4.0691661687484152E-4</v>
      </c>
      <c r="K185">
        <f>SUM(G$2:G185)</f>
        <v>147</v>
      </c>
      <c r="L185">
        <f t="shared" si="11"/>
        <v>0.98</v>
      </c>
      <c r="M185">
        <f t="shared" si="10"/>
        <v>0.98128183562375726</v>
      </c>
    </row>
    <row r="186" spans="6:13" x14ac:dyDescent="0.3">
      <c r="F186">
        <v>184</v>
      </c>
      <c r="G186">
        <v>0</v>
      </c>
      <c r="H186">
        <f t="shared" si="8"/>
        <v>0</v>
      </c>
      <c r="I186">
        <f t="shared" si="9"/>
        <v>3.9816606279856912E-4</v>
      </c>
      <c r="K186">
        <f>SUM(G$2:G186)</f>
        <v>147</v>
      </c>
      <c r="L186">
        <f t="shared" si="11"/>
        <v>0.98</v>
      </c>
      <c r="M186">
        <f t="shared" si="10"/>
        <v>0.98168436111126578</v>
      </c>
    </row>
    <row r="187" spans="6:13" x14ac:dyDescent="0.3">
      <c r="F187">
        <v>185</v>
      </c>
      <c r="G187">
        <v>0</v>
      </c>
      <c r="H187">
        <f t="shared" si="8"/>
        <v>0</v>
      </c>
      <c r="I187">
        <f t="shared" si="9"/>
        <v>3.8960368534980808E-4</v>
      </c>
      <c r="K187">
        <f>SUM(G$2:G187)</f>
        <v>147</v>
      </c>
      <c r="L187">
        <f t="shared" si="11"/>
        <v>0.98</v>
      </c>
      <c r="M187">
        <f t="shared" si="10"/>
        <v>0.98207823047390885</v>
      </c>
    </row>
    <row r="188" spans="6:13" x14ac:dyDescent="0.3">
      <c r="F188">
        <v>186</v>
      </c>
      <c r="G188">
        <v>0</v>
      </c>
      <c r="H188">
        <f t="shared" si="8"/>
        <v>0</v>
      </c>
      <c r="I188">
        <f t="shared" si="9"/>
        <v>3.8122543787701639E-4</v>
      </c>
      <c r="K188">
        <f>SUM(G$2:G188)</f>
        <v>147</v>
      </c>
      <c r="L188">
        <f t="shared" si="11"/>
        <v>0.98</v>
      </c>
      <c r="M188">
        <f t="shared" si="10"/>
        <v>0.98246362985765723</v>
      </c>
    </row>
    <row r="189" spans="6:13" x14ac:dyDescent="0.3">
      <c r="F189">
        <v>187</v>
      </c>
      <c r="G189">
        <v>0</v>
      </c>
      <c r="H189">
        <f t="shared" si="8"/>
        <v>0</v>
      </c>
      <c r="I189">
        <f t="shared" si="9"/>
        <v>3.730273607500274E-4</v>
      </c>
      <c r="K189">
        <f>SUM(G$2:G189)</f>
        <v>147</v>
      </c>
      <c r="L189">
        <f t="shared" si="11"/>
        <v>0.98</v>
      </c>
      <c r="M189">
        <f t="shared" si="10"/>
        <v>0.98284074140549871</v>
      </c>
    </row>
    <row r="190" spans="6:13" x14ac:dyDescent="0.3">
      <c r="F190">
        <v>188</v>
      </c>
      <c r="G190">
        <v>0</v>
      </c>
      <c r="H190">
        <f t="shared" si="8"/>
        <v>0</v>
      </c>
      <c r="I190">
        <f t="shared" si="9"/>
        <v>3.6500557948869288E-4</v>
      </c>
      <c r="K190">
        <f>SUM(G$2:G190)</f>
        <v>147</v>
      </c>
      <c r="L190">
        <f t="shared" si="11"/>
        <v>0.98</v>
      </c>
      <c r="M190">
        <f t="shared" si="10"/>
        <v>0.98320974334352007</v>
      </c>
    </row>
    <row r="191" spans="6:13" x14ac:dyDescent="0.3">
      <c r="F191">
        <v>189</v>
      </c>
      <c r="G191">
        <v>0</v>
      </c>
      <c r="H191">
        <f t="shared" si="8"/>
        <v>0</v>
      </c>
      <c r="I191">
        <f t="shared" si="9"/>
        <v>3.5715630293177257E-4</v>
      </c>
      <c r="K191">
        <f>SUM(G$2:G191)</f>
        <v>147</v>
      </c>
      <c r="L191">
        <f t="shared" si="11"/>
        <v>0.98</v>
      </c>
      <c r="M191">
        <f t="shared" si="10"/>
        <v>0.98357081006513847</v>
      </c>
    </row>
    <row r="192" spans="6:13" x14ac:dyDescent="0.3">
      <c r="F192">
        <v>190</v>
      </c>
      <c r="G192">
        <v>0</v>
      </c>
      <c r="H192">
        <f t="shared" si="8"/>
        <v>0</v>
      </c>
      <c r="I192">
        <f t="shared" si="9"/>
        <v>3.4947582144520003E-4</v>
      </c>
      <c r="K192">
        <f>SUM(G$2:G192)</f>
        <v>147</v>
      </c>
      <c r="L192">
        <f t="shared" si="11"/>
        <v>0.98</v>
      </c>
      <c r="M192">
        <f t="shared" si="10"/>
        <v>0.98392411221352083</v>
      </c>
    </row>
    <row r="193" spans="6:13" x14ac:dyDescent="0.3">
      <c r="F193">
        <v>191</v>
      </c>
      <c r="G193">
        <v>1</v>
      </c>
      <c r="H193">
        <f t="shared" si="8"/>
        <v>4.1493775933609959E-3</v>
      </c>
      <c r="I193">
        <f t="shared" si="9"/>
        <v>3.4196050516887655E-4</v>
      </c>
      <c r="K193">
        <f>SUM(G$2:G193)</f>
        <v>148</v>
      </c>
      <c r="L193">
        <f t="shared" si="11"/>
        <v>0.98666666666666669</v>
      </c>
      <c r="M193">
        <f t="shared" si="10"/>
        <v>0.98426981676223169</v>
      </c>
    </row>
    <row r="194" spans="6:13" x14ac:dyDescent="0.3">
      <c r="F194">
        <v>192</v>
      </c>
      <c r="G194">
        <v>0</v>
      </c>
      <c r="H194">
        <f t="shared" si="8"/>
        <v>0</v>
      </c>
      <c r="I194">
        <f t="shared" si="9"/>
        <v>3.346068023011708E-4</v>
      </c>
      <c r="K194">
        <f>SUM(G$2:G194)</f>
        <v>148</v>
      </c>
      <c r="L194">
        <f t="shared" si="11"/>
        <v>0.98666666666666669</v>
      </c>
      <c r="M194">
        <f t="shared" si="10"/>
        <v>0.98460808709414616</v>
      </c>
    </row>
    <row r="195" spans="6:13" x14ac:dyDescent="0.3">
      <c r="F195">
        <v>193</v>
      </c>
      <c r="G195">
        <v>0</v>
      </c>
      <c r="H195">
        <f t="shared" ref="H195:H243" si="12">G195/MAX($D$6,$D$7)</f>
        <v>0</v>
      </c>
      <c r="I195">
        <f t="shared" ref="I195:I243" si="13">_xlfn.EXPON.DIST(F195,$D$13,FALSE)</f>
        <v>3.2741123742030602E-4</v>
      </c>
      <c r="K195">
        <f>SUM(G$2:G195)</f>
        <v>148</v>
      </c>
      <c r="L195">
        <f t="shared" si="11"/>
        <v>0.98666666666666669</v>
      </c>
      <c r="M195">
        <f t="shared" ref="M195:M243" si="14">_xlfn.EXPON.DIST(F195,$D$13,TRUE)</f>
        <v>0.98493908307866596</v>
      </c>
    </row>
    <row r="196" spans="6:13" x14ac:dyDescent="0.3">
      <c r="F196">
        <v>194</v>
      </c>
      <c r="G196">
        <v>0</v>
      </c>
      <c r="H196">
        <f t="shared" si="12"/>
        <v>0</v>
      </c>
      <c r="I196">
        <f t="shared" si="13"/>
        <v>3.2037040984184676E-4</v>
      </c>
      <c r="K196">
        <f>SUM(G$2:G196)</f>
        <v>148</v>
      </c>
      <c r="L196">
        <f t="shared" ref="L196:L243" si="15">K196/$D$6</f>
        <v>0.98666666666666669</v>
      </c>
      <c r="M196">
        <f t="shared" si="14"/>
        <v>0.98526296114727507</v>
      </c>
    </row>
    <row r="197" spans="6:13" x14ac:dyDescent="0.3">
      <c r="F197">
        <v>195</v>
      </c>
      <c r="G197">
        <v>0</v>
      </c>
      <c r="H197">
        <f t="shared" si="12"/>
        <v>0</v>
      </c>
      <c r="I197">
        <f t="shared" si="13"/>
        <v>3.1348099201150824E-4</v>
      </c>
      <c r="K197">
        <f>SUM(G$2:G197)</f>
        <v>148</v>
      </c>
      <c r="L197">
        <f t="shared" si="15"/>
        <v>0.98666666666666669</v>
      </c>
      <c r="M197">
        <f t="shared" si="14"/>
        <v>0.98557987436747063</v>
      </c>
    </row>
    <row r="198" spans="6:13" x14ac:dyDescent="0.3">
      <c r="F198">
        <v>196</v>
      </c>
      <c r="G198">
        <v>0</v>
      </c>
      <c r="H198">
        <f t="shared" si="12"/>
        <v>0</v>
      </c>
      <c r="I198">
        <f t="shared" si="13"/>
        <v>3.0673972793252371E-4</v>
      </c>
      <c r="K198">
        <f>SUM(G$2:G198)</f>
        <v>148</v>
      </c>
      <c r="L198">
        <f t="shared" si="15"/>
        <v>0.98666666666666669</v>
      </c>
      <c r="M198">
        <f t="shared" si="14"/>
        <v>0.98588997251510391</v>
      </c>
    </row>
    <row r="199" spans="6:13" x14ac:dyDescent="0.3">
      <c r="F199">
        <v>197</v>
      </c>
      <c r="G199">
        <v>0</v>
      </c>
      <c r="H199">
        <f t="shared" si="12"/>
        <v>0</v>
      </c>
      <c r="I199">
        <f t="shared" si="13"/>
        <v>3.0014343162683573E-4</v>
      </c>
      <c r="K199">
        <f>SUM(G$2:G199)</f>
        <v>148</v>
      </c>
      <c r="L199">
        <f t="shared" si="15"/>
        <v>0.98666666666666669</v>
      </c>
      <c r="M199">
        <f t="shared" si="14"/>
        <v>0.9861934021451656</v>
      </c>
    </row>
    <row r="200" spans="6:13" x14ac:dyDescent="0.3">
      <c r="F200">
        <v>198</v>
      </c>
      <c r="G200">
        <v>0</v>
      </c>
      <c r="H200">
        <f t="shared" si="12"/>
        <v>0</v>
      </c>
      <c r="I200">
        <f t="shared" si="13"/>
        <v>2.9368898562937381E-4</v>
      </c>
      <c r="K200">
        <f>SUM(G$2:G200)</f>
        <v>148</v>
      </c>
      <c r="L200">
        <f t="shared" si="15"/>
        <v>0.98666666666666669</v>
      </c>
      <c r="M200">
        <f t="shared" si="14"/>
        <v>0.98649030666104875</v>
      </c>
    </row>
    <row r="201" spans="6:13" x14ac:dyDescent="0.3">
      <c r="F201">
        <v>199</v>
      </c>
      <c r="G201">
        <v>0</v>
      </c>
      <c r="H201">
        <f t="shared" si="12"/>
        <v>0</v>
      </c>
      <c r="I201">
        <f t="shared" si="13"/>
        <v>2.873733395147156E-4</v>
      </c>
      <c r="K201">
        <f>SUM(G$2:G201)</f>
        <v>148</v>
      </c>
      <c r="L201">
        <f t="shared" si="15"/>
        <v>0.98666666666666669</v>
      </c>
      <c r="M201">
        <f t="shared" si="14"/>
        <v>0.98678082638232312</v>
      </c>
    </row>
    <row r="202" spans="6:13" x14ac:dyDescent="0.3">
      <c r="F202">
        <v>200</v>
      </c>
      <c r="G202">
        <v>0</v>
      </c>
      <c r="H202">
        <f t="shared" si="12"/>
        <v>0</v>
      </c>
      <c r="I202">
        <f t="shared" si="13"/>
        <v>2.8119350845543021E-4</v>
      </c>
      <c r="K202">
        <f>SUM(G$2:G202)</f>
        <v>148</v>
      </c>
      <c r="L202">
        <f t="shared" si="15"/>
        <v>0.98666666666666669</v>
      </c>
      <c r="M202">
        <f t="shared" si="14"/>
        <v>0.98706509861105018</v>
      </c>
    </row>
    <row r="203" spans="6:13" x14ac:dyDescent="0.3">
      <c r="F203">
        <v>201</v>
      </c>
      <c r="G203">
        <v>0</v>
      </c>
      <c r="H203">
        <f t="shared" si="12"/>
        <v>0</v>
      </c>
      <c r="I203">
        <f t="shared" si="13"/>
        <v>2.7514657181142269E-4</v>
      </c>
      <c r="K203">
        <f>SUM(G$2:G203)</f>
        <v>148</v>
      </c>
      <c r="L203">
        <f t="shared" si="15"/>
        <v>0.98666666666666669</v>
      </c>
      <c r="M203">
        <f t="shared" si="14"/>
        <v>0.98734325769667453</v>
      </c>
    </row>
    <row r="204" spans="6:13" x14ac:dyDescent="0.3">
      <c r="F204">
        <v>202</v>
      </c>
      <c r="G204">
        <v>0</v>
      </c>
      <c r="H204">
        <f t="shared" si="12"/>
        <v>0</v>
      </c>
      <c r="I204">
        <f t="shared" si="13"/>
        <v>2.6922967174961633E-4</v>
      </c>
      <c r="K204">
        <f>SUM(G$2:G204)</f>
        <v>148</v>
      </c>
      <c r="L204">
        <f t="shared" si="15"/>
        <v>0.98666666666666669</v>
      </c>
      <c r="M204">
        <f t="shared" si="14"/>
        <v>0.98761543509951766</v>
      </c>
    </row>
    <row r="205" spans="6:13" x14ac:dyDescent="0.3">
      <c r="F205">
        <v>203</v>
      </c>
      <c r="G205">
        <v>1</v>
      </c>
      <c r="H205">
        <f t="shared" si="12"/>
        <v>4.1493775933609959E-3</v>
      </c>
      <c r="I205">
        <f t="shared" si="13"/>
        <v>2.6344001189331547E-4</v>
      </c>
      <c r="K205">
        <f>SUM(G$2:G205)</f>
        <v>149</v>
      </c>
      <c r="L205">
        <f t="shared" si="15"/>
        <v>0.99333333333333329</v>
      </c>
      <c r="M205">
        <f t="shared" si="14"/>
        <v>0.98788175945290746</v>
      </c>
    </row>
    <row r="206" spans="6:13" x14ac:dyDescent="0.3">
      <c r="F206">
        <v>204</v>
      </c>
      <c r="G206">
        <v>0</v>
      </c>
      <c r="H206">
        <f t="shared" si="12"/>
        <v>0</v>
      </c>
      <c r="I206">
        <f t="shared" si="13"/>
        <v>2.5777485600061474E-4</v>
      </c>
      <c r="K206">
        <f>SUM(G$2:G206)</f>
        <v>149</v>
      </c>
      <c r="L206">
        <f t="shared" si="15"/>
        <v>0.99333333333333329</v>
      </c>
      <c r="M206">
        <f t="shared" si="14"/>
        <v>0.98814235662397176</v>
      </c>
    </row>
    <row r="207" spans="6:13" x14ac:dyDescent="0.3">
      <c r="F207">
        <v>205</v>
      </c>
      <c r="G207">
        <v>0</v>
      </c>
      <c r="H207">
        <f t="shared" si="12"/>
        <v>0</v>
      </c>
      <c r="I207">
        <f t="shared" si="13"/>
        <v>2.522315266712292E-4</v>
      </c>
      <c r="K207">
        <f>SUM(G$2:G207)</f>
        <v>149</v>
      </c>
      <c r="L207">
        <f t="shared" si="15"/>
        <v>0.99333333333333329</v>
      </c>
      <c r="M207">
        <f t="shared" si="14"/>
        <v>0.98839734977312343</v>
      </c>
    </row>
    <row r="208" spans="6:13" x14ac:dyDescent="0.3">
      <c r="F208">
        <v>206</v>
      </c>
      <c r="G208">
        <v>0</v>
      </c>
      <c r="H208">
        <f t="shared" si="12"/>
        <v>0</v>
      </c>
      <c r="I208">
        <f t="shared" si="13"/>
        <v>2.4680740408113063E-4</v>
      </c>
      <c r="K208">
        <f>SUM(G$2:G208)</f>
        <v>149</v>
      </c>
      <c r="L208">
        <f t="shared" si="15"/>
        <v>0.99333333333333329</v>
      </c>
      <c r="M208">
        <f t="shared" si="14"/>
        <v>0.98864685941226804</v>
      </c>
    </row>
    <row r="209" spans="6:13" x14ac:dyDescent="0.3">
      <c r="F209">
        <v>207</v>
      </c>
      <c r="G209">
        <v>0</v>
      </c>
      <c r="H209">
        <f t="shared" si="12"/>
        <v>0</v>
      </c>
      <c r="I209">
        <f t="shared" si="13"/>
        <v>2.4149992474439795E-4</v>
      </c>
      <c r="K209">
        <f>SUM(G$2:G209)</f>
        <v>149</v>
      </c>
      <c r="L209">
        <f t="shared" si="15"/>
        <v>0.99333333333333329</v>
      </c>
      <c r="M209">
        <f t="shared" si="14"/>
        <v>0.98889100346175773</v>
      </c>
    </row>
    <row r="210" spans="6:13" x14ac:dyDescent="0.3">
      <c r="F210">
        <v>208</v>
      </c>
      <c r="G210">
        <v>0</v>
      </c>
      <c r="H210">
        <f t="shared" si="12"/>
        <v>0</v>
      </c>
      <c r="I210">
        <f t="shared" si="13"/>
        <v>2.3630658030169237E-4</v>
      </c>
      <c r="K210">
        <f>SUM(G$2:G210)</f>
        <v>149</v>
      </c>
      <c r="L210">
        <f t="shared" si="15"/>
        <v>0.99333333333333329</v>
      </c>
      <c r="M210">
        <f t="shared" si="14"/>
        <v>0.98912989730612211</v>
      </c>
    </row>
    <row r="211" spans="6:13" x14ac:dyDescent="0.3">
      <c r="F211">
        <v>209</v>
      </c>
      <c r="G211">
        <v>0</v>
      </c>
      <c r="H211">
        <f t="shared" si="12"/>
        <v>0</v>
      </c>
      <c r="I211">
        <f t="shared" si="13"/>
        <v>2.3122491633478429E-4</v>
      </c>
      <c r="K211">
        <f>SUM(G$2:G211)</f>
        <v>149</v>
      </c>
      <c r="L211">
        <f t="shared" si="15"/>
        <v>0.99333333333333329</v>
      </c>
      <c r="M211">
        <f t="shared" si="14"/>
        <v>0.98936365384859992</v>
      </c>
    </row>
    <row r="212" spans="6:13" x14ac:dyDescent="0.3">
      <c r="F212">
        <v>210</v>
      </c>
      <c r="G212">
        <v>0</v>
      </c>
      <c r="H212">
        <f t="shared" si="12"/>
        <v>0</v>
      </c>
      <c r="I212">
        <f t="shared" si="13"/>
        <v>2.2625253120657661E-4</v>
      </c>
      <c r="K212">
        <f>SUM(G$2:G212)</f>
        <v>149</v>
      </c>
      <c r="L212">
        <f t="shared" si="15"/>
        <v>0.99333333333333329</v>
      </c>
      <c r="M212">
        <f t="shared" si="14"/>
        <v>0.98959238356449752</v>
      </c>
    </row>
    <row r="213" spans="6:13" x14ac:dyDescent="0.3">
      <c r="F213">
        <v>211</v>
      </c>
      <c r="G213">
        <v>0</v>
      </c>
      <c r="H213">
        <f t="shared" si="12"/>
        <v>0</v>
      </c>
      <c r="I213">
        <f t="shared" si="13"/>
        <v>2.2138707492606893E-4</v>
      </c>
      <c r="K213">
        <f>SUM(G$2:G213)</f>
        <v>149</v>
      </c>
      <c r="L213">
        <f t="shared" si="15"/>
        <v>0.99333333333333329</v>
      </c>
      <c r="M213">
        <f t="shared" si="14"/>
        <v>0.98981619455340086</v>
      </c>
    </row>
    <row r="214" spans="6:13" x14ac:dyDescent="0.3">
      <c r="F214">
        <v>212</v>
      </c>
      <c r="G214">
        <v>0</v>
      </c>
      <c r="H214">
        <f t="shared" si="12"/>
        <v>0</v>
      </c>
      <c r="I214">
        <f t="shared" si="13"/>
        <v>2.1662624803773316E-4</v>
      </c>
      <c r="K214">
        <f>SUM(G$2:G214)</f>
        <v>149</v>
      </c>
      <c r="L214">
        <f t="shared" si="15"/>
        <v>0.99333333333333329</v>
      </c>
      <c r="M214">
        <f t="shared" si="14"/>
        <v>0.99003519259026429</v>
      </c>
    </row>
    <row r="215" spans="6:13" x14ac:dyDescent="0.3">
      <c r="F215">
        <v>213</v>
      </c>
      <c r="G215">
        <v>0</v>
      </c>
      <c r="H215">
        <f t="shared" si="12"/>
        <v>0</v>
      </c>
      <c r="I215">
        <f t="shared" si="13"/>
        <v>2.1196780053477169E-4</v>
      </c>
      <c r="K215">
        <f>SUM(G$2:G215)</f>
        <v>149</v>
      </c>
      <c r="L215">
        <f t="shared" si="15"/>
        <v>0.99333333333333329</v>
      </c>
      <c r="M215">
        <f t="shared" si="14"/>
        <v>0.99024948117540046</v>
      </c>
    </row>
    <row r="216" spans="6:13" x14ac:dyDescent="0.3">
      <c r="F216">
        <v>214</v>
      </c>
      <c r="G216">
        <v>0</v>
      </c>
      <c r="H216">
        <f t="shared" si="12"/>
        <v>0</v>
      </c>
      <c r="I216">
        <f t="shared" si="13"/>
        <v>2.0740953079574409E-4</v>
      </c>
      <c r="K216">
        <f>SUM(G$2:G216)</f>
        <v>149</v>
      </c>
      <c r="L216">
        <f t="shared" si="15"/>
        <v>0.99333333333333329</v>
      </c>
      <c r="M216">
        <f t="shared" si="14"/>
        <v>0.99045916158339575</v>
      </c>
    </row>
    <row r="217" spans="6:13" x14ac:dyDescent="0.3">
      <c r="F217">
        <v>215</v>
      </c>
      <c r="G217">
        <v>0</v>
      </c>
      <c r="H217">
        <f t="shared" si="12"/>
        <v>0</v>
      </c>
      <c r="I217">
        <f t="shared" si="13"/>
        <v>2.0294928454406386E-4</v>
      </c>
      <c r="K217">
        <f>SUM(G$2:G217)</f>
        <v>149</v>
      </c>
      <c r="L217">
        <f t="shared" si="15"/>
        <v>0.99333333333333329</v>
      </c>
      <c r="M217">
        <f t="shared" si="14"/>
        <v>0.99066433291097311</v>
      </c>
    </row>
    <row r="218" spans="6:13" x14ac:dyDescent="0.3">
      <c r="F218">
        <v>216</v>
      </c>
      <c r="G218">
        <v>0</v>
      </c>
      <c r="H218">
        <f t="shared" si="12"/>
        <v>0</v>
      </c>
      <c r="I218">
        <f t="shared" si="13"/>
        <v>1.9858495382986787E-4</v>
      </c>
      <c r="K218">
        <f>SUM(G$2:G218)</f>
        <v>149</v>
      </c>
      <c r="L218">
        <f t="shared" si="15"/>
        <v>0.99333333333333329</v>
      </c>
      <c r="M218">
        <f t="shared" si="14"/>
        <v>0.99086509212382612</v>
      </c>
    </row>
    <row r="219" spans="6:13" x14ac:dyDescent="0.3">
      <c r="F219">
        <v>217</v>
      </c>
      <c r="G219">
        <v>0</v>
      </c>
      <c r="H219">
        <f t="shared" si="12"/>
        <v>0</v>
      </c>
      <c r="I219">
        <f t="shared" si="13"/>
        <v>1.9431447603378209E-4</v>
      </c>
      <c r="K219">
        <f>SUM(G$2:G219)</f>
        <v>149</v>
      </c>
      <c r="L219">
        <f t="shared" si="15"/>
        <v>0.99333333333333329</v>
      </c>
      <c r="M219">
        <f t="shared" si="14"/>
        <v>0.99106153410244602</v>
      </c>
    </row>
    <row r="220" spans="6:13" x14ac:dyDescent="0.3">
      <c r="F220">
        <v>218</v>
      </c>
      <c r="G220">
        <v>0</v>
      </c>
      <c r="H220">
        <f t="shared" si="12"/>
        <v>0</v>
      </c>
      <c r="I220">
        <f t="shared" si="13"/>
        <v>1.9013583289211085E-4</v>
      </c>
      <c r="K220">
        <f>SUM(G$2:G220)</f>
        <v>149</v>
      </c>
      <c r="L220">
        <f t="shared" si="15"/>
        <v>0.99333333333333329</v>
      </c>
      <c r="M220">
        <f t="shared" si="14"/>
        <v>0.99125375168696295</v>
      </c>
    </row>
    <row r="221" spans="6:13" x14ac:dyDescent="0.3">
      <c r="F221">
        <v>219</v>
      </c>
      <c r="G221">
        <v>0</v>
      </c>
      <c r="H221">
        <f t="shared" si="12"/>
        <v>0</v>
      </c>
      <c r="I221">
        <f t="shared" si="13"/>
        <v>1.8604704954298731E-4</v>
      </c>
      <c r="K221">
        <f>SUM(G$2:G221)</f>
        <v>149</v>
      </c>
      <c r="L221">
        <f t="shared" si="15"/>
        <v>0.99333333333333329</v>
      </c>
      <c r="M221">
        <f t="shared" si="14"/>
        <v>0.99144183572102262</v>
      </c>
    </row>
    <row r="222" spans="6:13" x14ac:dyDescent="0.3">
      <c r="F222">
        <v>220</v>
      </c>
      <c r="G222">
        <v>0</v>
      </c>
      <c r="H222">
        <f t="shared" si="12"/>
        <v>0</v>
      </c>
      <c r="I222">
        <f t="shared" si="13"/>
        <v>1.8204619359303835E-4</v>
      </c>
      <c r="K222">
        <f>SUM(G$2:G222)</f>
        <v>149</v>
      </c>
      <c r="L222">
        <f t="shared" si="15"/>
        <v>0.99333333333333329</v>
      </c>
      <c r="M222">
        <f t="shared" si="14"/>
        <v>0.99162587509472022</v>
      </c>
    </row>
    <row r="223" spans="6:13" x14ac:dyDescent="0.3">
      <c r="F223">
        <v>221</v>
      </c>
      <c r="G223">
        <v>0</v>
      </c>
      <c r="H223">
        <f t="shared" si="12"/>
        <v>0</v>
      </c>
      <c r="I223">
        <f t="shared" si="13"/>
        <v>1.7813137420411826E-4</v>
      </c>
      <c r="K223">
        <f>SUM(G$2:G223)</f>
        <v>149</v>
      </c>
      <c r="L223">
        <f t="shared" si="15"/>
        <v>0.99333333333333329</v>
      </c>
      <c r="M223">
        <f t="shared" si="14"/>
        <v>0.99180595678661054</v>
      </c>
    </row>
    <row r="224" spans="6:13" x14ac:dyDescent="0.3">
      <c r="F224">
        <v>222</v>
      </c>
      <c r="G224">
        <v>0</v>
      </c>
      <c r="H224">
        <f t="shared" si="12"/>
        <v>0</v>
      </c>
      <c r="I224">
        <f t="shared" si="13"/>
        <v>1.7430074119968305E-4</v>
      </c>
      <c r="K224">
        <f>SUM(G$2:G224)</f>
        <v>149</v>
      </c>
      <c r="L224">
        <f t="shared" si="15"/>
        <v>0.99333333333333329</v>
      </c>
      <c r="M224">
        <f t="shared" si="14"/>
        <v>0.99198216590481458</v>
      </c>
    </row>
    <row r="225" spans="6:13" x14ac:dyDescent="0.3">
      <c r="F225">
        <v>223</v>
      </c>
      <c r="G225">
        <v>0</v>
      </c>
      <c r="H225">
        <f t="shared" si="12"/>
        <v>0</v>
      </c>
      <c r="I225">
        <f t="shared" si="13"/>
        <v>1.7055248419038207E-4</v>
      </c>
      <c r="K225">
        <f>SUM(G$2:G225)</f>
        <v>149</v>
      </c>
      <c r="L225">
        <f t="shared" si="15"/>
        <v>0.99333333333333329</v>
      </c>
      <c r="M225">
        <f t="shared" si="14"/>
        <v>0.99215458572724247</v>
      </c>
    </row>
    <row r="226" spans="6:13" x14ac:dyDescent="0.3">
      <c r="F226">
        <v>224</v>
      </c>
      <c r="G226">
        <v>0</v>
      </c>
      <c r="H226">
        <f t="shared" si="12"/>
        <v>0</v>
      </c>
      <c r="I226">
        <f t="shared" si="13"/>
        <v>1.6688483171845169E-4</v>
      </c>
      <c r="K226">
        <f>SUM(G$2:G226)</f>
        <v>149</v>
      </c>
      <c r="L226">
        <f t="shared" si="15"/>
        <v>0.99333333333333329</v>
      </c>
      <c r="M226">
        <f t="shared" si="14"/>
        <v>0.99232329774095118</v>
      </c>
    </row>
    <row r="227" spans="6:13" x14ac:dyDescent="0.3">
      <c r="F227">
        <v>225</v>
      </c>
      <c r="G227">
        <v>0</v>
      </c>
      <c r="H227">
        <f t="shared" si="12"/>
        <v>0</v>
      </c>
      <c r="I227">
        <f t="shared" si="13"/>
        <v>1.6329605042051057E-4</v>
      </c>
      <c r="K227">
        <f>SUM(G$2:G227)</f>
        <v>149</v>
      </c>
      <c r="L227">
        <f t="shared" si="15"/>
        <v>0.99333333333333329</v>
      </c>
      <c r="M227">
        <f t="shared" si="14"/>
        <v>0.99248838168065656</v>
      </c>
    </row>
    <row r="228" spans="6:13" x14ac:dyDescent="0.3">
      <c r="F228">
        <v>226</v>
      </c>
      <c r="G228">
        <v>0</v>
      </c>
      <c r="H228">
        <f t="shared" si="12"/>
        <v>0</v>
      </c>
      <c r="I228">
        <f t="shared" si="13"/>
        <v>1.5978444420835662E-4</v>
      </c>
      <c r="K228">
        <f>SUM(G$2:G228)</f>
        <v>149</v>
      </c>
      <c r="L228">
        <f t="shared" si="15"/>
        <v>0.99333333333333329</v>
      </c>
      <c r="M228">
        <f t="shared" si="14"/>
        <v>0.99264991556641557</v>
      </c>
    </row>
    <row r="229" spans="6:13" x14ac:dyDescent="0.3">
      <c r="F229">
        <v>227</v>
      </c>
      <c r="G229">
        <v>0</v>
      </c>
      <c r="H229">
        <f t="shared" si="12"/>
        <v>0</v>
      </c>
      <c r="I229">
        <f t="shared" si="13"/>
        <v>1.5634835346738197E-4</v>
      </c>
      <c r="K229">
        <f>SUM(G$2:G229)</f>
        <v>149</v>
      </c>
      <c r="L229">
        <f t="shared" si="15"/>
        <v>0.99333333333333329</v>
      </c>
      <c r="M229">
        <f t="shared" si="14"/>
        <v>0.99280797574050039</v>
      </c>
    </row>
    <row r="230" spans="6:13" x14ac:dyDescent="0.3">
      <c r="F230">
        <v>228</v>
      </c>
      <c r="G230">
        <v>0</v>
      </c>
      <c r="H230">
        <f t="shared" si="12"/>
        <v>0</v>
      </c>
      <c r="I230">
        <f t="shared" si="13"/>
        <v>1.5298615427222531E-4</v>
      </c>
      <c r="K230">
        <f>SUM(G$2:G230)</f>
        <v>149</v>
      </c>
      <c r="L230">
        <f t="shared" si="15"/>
        <v>0.99333333333333329</v>
      </c>
      <c r="M230">
        <f t="shared" si="14"/>
        <v>0.99296263690347764</v>
      </c>
    </row>
    <row r="231" spans="6:13" x14ac:dyDescent="0.3">
      <c r="F231">
        <v>229</v>
      </c>
      <c r="G231">
        <v>0</v>
      </c>
      <c r="H231">
        <f t="shared" si="12"/>
        <v>0</v>
      </c>
      <c r="I231">
        <f t="shared" si="13"/>
        <v>1.4969625761929067E-4</v>
      </c>
      <c r="K231">
        <f>SUM(G$2:G231)</f>
        <v>149</v>
      </c>
      <c r="L231">
        <f t="shared" si="15"/>
        <v>0.99333333333333329</v>
      </c>
      <c r="M231">
        <f t="shared" si="14"/>
        <v>0.99311397214951258</v>
      </c>
    </row>
    <row r="232" spans="6:13" x14ac:dyDescent="0.3">
      <c r="F232">
        <v>230</v>
      </c>
      <c r="G232">
        <v>0</v>
      </c>
      <c r="H232">
        <f t="shared" si="12"/>
        <v>0</v>
      </c>
      <c r="I232">
        <f t="shared" si="13"/>
        <v>1.4647710867577102E-4</v>
      </c>
      <c r="K232">
        <f>SUM(G$2:G232)</f>
        <v>149</v>
      </c>
      <c r="L232">
        <f t="shared" si="15"/>
        <v>0.99333333333333329</v>
      </c>
      <c r="M232">
        <f t="shared" si="14"/>
        <v>0.99326205300091452</v>
      </c>
    </row>
    <row r="233" spans="6:13" x14ac:dyDescent="0.3">
      <c r="F233">
        <v>231</v>
      </c>
      <c r="G233">
        <v>0</v>
      </c>
      <c r="H233">
        <f t="shared" si="12"/>
        <v>0</v>
      </c>
      <c r="I233">
        <f t="shared" si="13"/>
        <v>1.4332718604482183E-4</v>
      </c>
      <c r="K233">
        <f>SUM(G$2:G233)</f>
        <v>149</v>
      </c>
      <c r="L233">
        <f t="shared" si="15"/>
        <v>0.99333333333333329</v>
      </c>
      <c r="M233">
        <f t="shared" si="14"/>
        <v>0.99340694944193819</v>
      </c>
    </row>
    <row r="234" spans="6:13" x14ac:dyDescent="0.3">
      <c r="F234">
        <v>232</v>
      </c>
      <c r="G234">
        <v>0</v>
      </c>
      <c r="H234">
        <f t="shared" si="12"/>
        <v>0</v>
      </c>
      <c r="I234">
        <f t="shared" si="13"/>
        <v>1.4024500104653517E-4</v>
      </c>
      <c r="K234">
        <f>SUM(G$2:G234)</f>
        <v>149</v>
      </c>
      <c r="L234">
        <f t="shared" si="15"/>
        <v>0.99333333333333329</v>
      </c>
      <c r="M234">
        <f t="shared" si="14"/>
        <v>0.99354872995185939</v>
      </c>
    </row>
    <row r="235" spans="6:13" x14ac:dyDescent="0.3">
      <c r="F235">
        <v>233</v>
      </c>
      <c r="G235">
        <v>0</v>
      </c>
      <c r="H235">
        <f t="shared" si="12"/>
        <v>0</v>
      </c>
      <c r="I235">
        <f t="shared" si="13"/>
        <v>1.3722909701437808E-4</v>
      </c>
      <c r="K235">
        <f>SUM(G$2:G235)</f>
        <v>149</v>
      </c>
      <c r="L235">
        <f t="shared" si="15"/>
        <v>0.99333333333333329</v>
      </c>
      <c r="M235">
        <f t="shared" si="14"/>
        <v>0.99368746153733856</v>
      </c>
    </row>
    <row r="236" spans="6:13" x14ac:dyDescent="0.3">
      <c r="F236">
        <v>234</v>
      </c>
      <c r="G236">
        <v>0</v>
      </c>
      <c r="H236">
        <f t="shared" si="12"/>
        <v>0</v>
      </c>
      <c r="I236">
        <f t="shared" si="13"/>
        <v>1.342780486067588E-4</v>
      </c>
      <c r="K236">
        <f>SUM(G$2:G236)</f>
        <v>149</v>
      </c>
      <c r="L236">
        <f t="shared" si="15"/>
        <v>0.99333333333333329</v>
      </c>
      <c r="M236">
        <f t="shared" si="14"/>
        <v>0.99382320976408911</v>
      </c>
    </row>
    <row r="237" spans="6:13" x14ac:dyDescent="0.3">
      <c r="F237">
        <v>235</v>
      </c>
      <c r="G237">
        <v>0</v>
      </c>
      <c r="H237">
        <f t="shared" si="12"/>
        <v>0</v>
      </c>
      <c r="I237">
        <f t="shared" si="13"/>
        <v>1.3139046113339885E-4</v>
      </c>
      <c r="K237">
        <f>SUM(G$2:G237)</f>
        <v>149</v>
      </c>
      <c r="L237">
        <f t="shared" si="15"/>
        <v>0.99333333333333329</v>
      </c>
      <c r="M237">
        <f t="shared" si="14"/>
        <v>0.99395603878786365</v>
      </c>
    </row>
    <row r="238" spans="6:13" x14ac:dyDescent="0.3">
      <c r="F238">
        <v>236</v>
      </c>
      <c r="G238">
        <v>0</v>
      </c>
      <c r="H238">
        <f t="shared" si="12"/>
        <v>0</v>
      </c>
      <c r="I238">
        <f t="shared" si="13"/>
        <v>1.2856496989619096E-4</v>
      </c>
      <c r="K238">
        <f>SUM(G$2:G238)</f>
        <v>149</v>
      </c>
      <c r="L238">
        <f t="shared" si="15"/>
        <v>0.99333333333333329</v>
      </c>
      <c r="M238">
        <f t="shared" si="14"/>
        <v>0.99408601138477526</v>
      </c>
    </row>
    <row r="239" spans="6:13" x14ac:dyDescent="0.3">
      <c r="F239">
        <v>237</v>
      </c>
      <c r="G239">
        <v>0</v>
      </c>
      <c r="H239">
        <f t="shared" si="12"/>
        <v>0</v>
      </c>
      <c r="I239">
        <f t="shared" si="13"/>
        <v>1.2580023954423039E-4</v>
      </c>
      <c r="K239">
        <f>SUM(G$2:G239)</f>
        <v>149</v>
      </c>
      <c r="L239">
        <f t="shared" si="15"/>
        <v>0.99333333333333329</v>
      </c>
      <c r="M239">
        <f t="shared" si="14"/>
        <v>0.99421318898096545</v>
      </c>
    </row>
    <row r="240" spans="6:13" x14ac:dyDescent="0.3">
      <c r="F240">
        <v>238</v>
      </c>
      <c r="G240">
        <v>0</v>
      </c>
      <c r="H240">
        <f t="shared" si="12"/>
        <v>0</v>
      </c>
      <c r="I240">
        <f t="shared" si="13"/>
        <v>1.2309496344271799E-4</v>
      </c>
      <c r="K240">
        <f>SUM(G$2:G240)</f>
        <v>149</v>
      </c>
      <c r="L240">
        <f t="shared" si="15"/>
        <v>0.99333333333333329</v>
      </c>
      <c r="M240">
        <f t="shared" si="14"/>
        <v>0.99433763168163503</v>
      </c>
    </row>
    <row r="241" spans="6:13" x14ac:dyDescent="0.3">
      <c r="F241">
        <v>239</v>
      </c>
      <c r="G241">
        <v>0</v>
      </c>
      <c r="H241">
        <f t="shared" si="12"/>
        <v>0</v>
      </c>
      <c r="I241">
        <f t="shared" si="13"/>
        <v>1.2044786305543262E-4</v>
      </c>
      <c r="K241">
        <f>SUM(G$2:G241)</f>
        <v>149</v>
      </c>
      <c r="L241">
        <f t="shared" si="15"/>
        <v>0.99333333333333329</v>
      </c>
      <c r="M241">
        <f t="shared" si="14"/>
        <v>0.99445939829945007</v>
      </c>
    </row>
    <row r="242" spans="6:13" x14ac:dyDescent="0.3">
      <c r="F242">
        <v>240</v>
      </c>
      <c r="G242">
        <v>0</v>
      </c>
      <c r="H242">
        <f t="shared" si="12"/>
        <v>0</v>
      </c>
      <c r="I242">
        <f t="shared" si="13"/>
        <v>1.1785768734048454E-4</v>
      </c>
      <c r="K242">
        <f>SUM(G$2:G242)</f>
        <v>149</v>
      </c>
      <c r="L242">
        <f t="shared" si="15"/>
        <v>0.99333333333333329</v>
      </c>
      <c r="M242">
        <f t="shared" si="14"/>
        <v>0.99457854638233767</v>
      </c>
    </row>
    <row r="243" spans="6:13" x14ac:dyDescent="0.3">
      <c r="F243">
        <v>241</v>
      </c>
      <c r="G243">
        <v>1</v>
      </c>
      <c r="H243">
        <f t="shared" si="12"/>
        <v>4.1493775933609959E-3</v>
      </c>
      <c r="I243">
        <f t="shared" si="13"/>
        <v>1.1532321215906303E-4</v>
      </c>
      <c r="K243">
        <f>SUM(G$2:G243)</f>
        <v>150</v>
      </c>
      <c r="L243">
        <f t="shared" si="15"/>
        <v>1</v>
      </c>
      <c r="M243">
        <f t="shared" si="14"/>
        <v>0.99469513224068307</v>
      </c>
    </row>
  </sheetData>
  <sortState xmlns:xlrd2="http://schemas.microsoft.com/office/spreadsheetml/2017/richdata2" ref="A2:A102">
    <sortCondition ref="A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topLeftCell="A7" workbookViewId="0">
      <selection activeCell="I39" sqref="I39"/>
    </sheetView>
  </sheetViews>
  <sheetFormatPr defaultRowHeight="14.4" x14ac:dyDescent="0.3"/>
  <cols>
    <col min="1" max="1" width="14.6640625" customWidth="1"/>
    <col min="3" max="3" width="26.21875" customWidth="1"/>
    <col min="5" max="5" width="40" customWidth="1"/>
    <col min="6" max="6" width="15" customWidth="1"/>
    <col min="7" max="7" width="13.5546875" customWidth="1"/>
    <col min="8" max="8" width="21.33203125" customWidth="1"/>
    <col min="9" max="9" width="24.33203125" customWidth="1"/>
    <col min="11" max="11" width="26" customWidth="1"/>
    <col min="12" max="12" width="20.44140625" customWidth="1"/>
    <col min="13" max="13" width="21" customWidth="1"/>
  </cols>
  <sheetData>
    <row r="1" spans="1:13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  <c r="K1" t="s">
        <v>21</v>
      </c>
      <c r="L1" t="s">
        <v>22</v>
      </c>
      <c r="M1" t="s">
        <v>23</v>
      </c>
    </row>
    <row r="2" spans="1:13" x14ac:dyDescent="0.3">
      <c r="A2">
        <v>196</v>
      </c>
      <c r="F2">
        <v>179</v>
      </c>
      <c r="G2">
        <f t="array" ref="G2:G34">FREQUENCY(A2:A101,F2:F34)</f>
        <v>2</v>
      </c>
      <c r="H2">
        <f>G2/MAX($D$6,$D$7)</f>
        <v>0.02</v>
      </c>
      <c r="I2">
        <f>_xlfn.NORM.DIST(F2,$D$12,$D$13,FALSE)</f>
        <v>2.6749876848671888E-3</v>
      </c>
      <c r="K2">
        <f>SUM(G$2:G2)</f>
        <v>2</v>
      </c>
      <c r="L2">
        <f>K2/$D$6</f>
        <v>0.02</v>
      </c>
      <c r="M2">
        <f>_xlfn.NORM.DIST(F2,$D$12,$D$13,TRUE)</f>
        <v>5.6223663023528018E-3</v>
      </c>
    </row>
    <row r="3" spans="1:13" x14ac:dyDescent="0.3">
      <c r="A3">
        <v>198</v>
      </c>
      <c r="F3">
        <v>180</v>
      </c>
      <c r="G3">
        <v>1</v>
      </c>
      <c r="H3">
        <f t="shared" ref="H3:H34" si="0">G3/MAX($D$6,$D$7)</f>
        <v>0.01</v>
      </c>
      <c r="I3">
        <f t="shared" ref="I3:I34" si="1">_xlfn.NORM.DIST(F3,$D$12,$D$13,FALSE)</f>
        <v>4.0251246835108501E-3</v>
      </c>
      <c r="K3">
        <f>SUM(G$2:G3)</f>
        <v>3</v>
      </c>
      <c r="L3">
        <f t="shared" ref="L3:L34" si="2">K3/$D$6</f>
        <v>0.03</v>
      </c>
      <c r="M3">
        <f t="shared" ref="M3:M34" si="3">_xlfn.NORM.DIST(F3,$D$12,$D$13,TRUE)</f>
        <v>8.9342145227039021E-3</v>
      </c>
    </row>
    <row r="4" spans="1:13" x14ac:dyDescent="0.3">
      <c r="A4">
        <v>195</v>
      </c>
      <c r="C4" t="s">
        <v>1</v>
      </c>
      <c r="D4">
        <f>MIN(A2:A501)</f>
        <v>179</v>
      </c>
      <c r="F4">
        <v>181</v>
      </c>
      <c r="G4">
        <v>0</v>
      </c>
      <c r="H4">
        <f t="shared" si="0"/>
        <v>0</v>
      </c>
      <c r="I4">
        <f t="shared" si="1"/>
        <v>5.8907847376873171E-3</v>
      </c>
      <c r="K4">
        <f>SUM(G$2:G4)</f>
        <v>3</v>
      </c>
      <c r="L4">
        <f t="shared" si="2"/>
        <v>0.03</v>
      </c>
      <c r="M4">
        <f t="shared" si="3"/>
        <v>1.3844431481613691E-2</v>
      </c>
    </row>
    <row r="5" spans="1:13" x14ac:dyDescent="0.3">
      <c r="A5">
        <v>202</v>
      </c>
      <c r="C5" t="s">
        <v>2</v>
      </c>
      <c r="D5">
        <f>MAX(A2:A501)</f>
        <v>211</v>
      </c>
      <c r="F5">
        <v>182</v>
      </c>
      <c r="G5">
        <v>1</v>
      </c>
      <c r="H5">
        <f t="shared" si="0"/>
        <v>0.01</v>
      </c>
      <c r="I5">
        <f t="shared" si="1"/>
        <v>8.3850031969850639E-3</v>
      </c>
      <c r="K5">
        <f>SUM(G$2:G5)</f>
        <v>4</v>
      </c>
      <c r="L5">
        <f t="shared" si="2"/>
        <v>0.04</v>
      </c>
      <c r="M5">
        <f t="shared" si="3"/>
        <v>2.0925436490215457E-2</v>
      </c>
    </row>
    <row r="6" spans="1:13" x14ac:dyDescent="0.3">
      <c r="A6">
        <v>206</v>
      </c>
      <c r="C6" t="s">
        <v>3</v>
      </c>
      <c r="D6">
        <f>COUNT(A2:A501)</f>
        <v>100</v>
      </c>
      <c r="F6">
        <v>183</v>
      </c>
      <c r="G6">
        <v>2</v>
      </c>
      <c r="H6">
        <f t="shared" si="0"/>
        <v>0.02</v>
      </c>
      <c r="I6">
        <f t="shared" si="1"/>
        <v>1.1608325478318396E-2</v>
      </c>
      <c r="K6">
        <f>SUM(G$2:G6)</f>
        <v>6</v>
      </c>
      <c r="L6">
        <f t="shared" si="2"/>
        <v>0.06</v>
      </c>
      <c r="M6">
        <f t="shared" si="3"/>
        <v>3.0857811582904012E-2</v>
      </c>
    </row>
    <row r="7" spans="1:13" x14ac:dyDescent="0.3">
      <c r="A7">
        <v>200</v>
      </c>
      <c r="C7" t="s">
        <v>12</v>
      </c>
      <c r="D7">
        <f>D5-D4</f>
        <v>32</v>
      </c>
      <c r="F7">
        <v>184</v>
      </c>
      <c r="G7">
        <v>4</v>
      </c>
      <c r="H7">
        <f t="shared" si="0"/>
        <v>0.04</v>
      </c>
      <c r="I7">
        <f t="shared" si="1"/>
        <v>1.5630475313867173E-2</v>
      </c>
      <c r="K7">
        <f>SUM(G$2:G7)</f>
        <v>10</v>
      </c>
      <c r="L7">
        <f t="shared" si="2"/>
        <v>0.1</v>
      </c>
      <c r="M7">
        <f t="shared" si="3"/>
        <v>4.4408936219409181E-2</v>
      </c>
    </row>
    <row r="8" spans="1:13" x14ac:dyDescent="0.3">
      <c r="A8">
        <v>198</v>
      </c>
      <c r="C8" t="s">
        <v>18</v>
      </c>
      <c r="D8">
        <f>AVERAGE(A2:A501)</f>
        <v>194.21</v>
      </c>
      <c r="F8">
        <v>185</v>
      </c>
      <c r="G8">
        <v>2</v>
      </c>
      <c r="H8">
        <f t="shared" si="0"/>
        <v>0.02</v>
      </c>
      <c r="I8">
        <f t="shared" si="1"/>
        <v>2.0469680197154172E-2</v>
      </c>
      <c r="K8">
        <f>SUM(G$2:G8)</f>
        <v>12</v>
      </c>
      <c r="L8">
        <f t="shared" si="2"/>
        <v>0.12</v>
      </c>
      <c r="M8">
        <f t="shared" si="3"/>
        <v>6.2391914019122939E-2</v>
      </c>
    </row>
    <row r="9" spans="1:13" x14ac:dyDescent="0.3">
      <c r="A9">
        <v>200</v>
      </c>
      <c r="C9" s="4" t="s">
        <v>20</v>
      </c>
      <c r="D9" s="4">
        <f>_xlfn.STDEV.P(A2:A101)</f>
        <v>6.7842390877680607</v>
      </c>
      <c r="F9">
        <v>186</v>
      </c>
      <c r="G9">
        <v>1</v>
      </c>
      <c r="H9">
        <f t="shared" si="0"/>
        <v>0.01</v>
      </c>
      <c r="I9">
        <f t="shared" si="1"/>
        <v>2.6072711239745472E-2</v>
      </c>
      <c r="K9">
        <f>SUM(G$2:G9)</f>
        <v>13</v>
      </c>
      <c r="L9">
        <f t="shared" si="2"/>
        <v>0.13</v>
      </c>
      <c r="M9">
        <f t="shared" si="3"/>
        <v>8.560388073840644E-2</v>
      </c>
    </row>
    <row r="10" spans="1:13" x14ac:dyDescent="0.3">
      <c r="A10">
        <v>195</v>
      </c>
      <c r="C10" s="3"/>
      <c r="D10" s="3"/>
      <c r="F10">
        <v>187</v>
      </c>
      <c r="G10">
        <v>3</v>
      </c>
      <c r="H10">
        <f t="shared" si="0"/>
        <v>0.03</v>
      </c>
      <c r="I10">
        <f t="shared" si="1"/>
        <v>3.2299633637128379E-2</v>
      </c>
      <c r="K10">
        <f>SUM(G$2:G10)</f>
        <v>16</v>
      </c>
      <c r="L10">
        <f t="shared" si="2"/>
        <v>0.16</v>
      </c>
      <c r="M10">
        <f t="shared" si="3"/>
        <v>0.11474635037411679</v>
      </c>
    </row>
    <row r="11" spans="1:13" x14ac:dyDescent="0.3">
      <c r="A11">
        <v>202</v>
      </c>
      <c r="C11" s="4" t="s">
        <v>6</v>
      </c>
      <c r="D11" s="4"/>
      <c r="F11">
        <v>188</v>
      </c>
      <c r="G11">
        <v>4</v>
      </c>
      <c r="H11">
        <f t="shared" si="0"/>
        <v>0.04</v>
      </c>
      <c r="I11">
        <f t="shared" si="1"/>
        <v>3.891752940691242E-2</v>
      </c>
      <c r="K11">
        <f>SUM(G$2:G11)</f>
        <v>20</v>
      </c>
      <c r="L11">
        <f t="shared" si="2"/>
        <v>0.2</v>
      </c>
      <c r="M11">
        <f t="shared" si="3"/>
        <v>0.15033445559858116</v>
      </c>
    </row>
    <row r="12" spans="1:13" x14ac:dyDescent="0.3">
      <c r="A12">
        <v>185</v>
      </c>
      <c r="C12" s="4" t="s">
        <v>18</v>
      </c>
      <c r="D12" s="4">
        <v>194.21</v>
      </c>
      <c r="F12">
        <v>189</v>
      </c>
      <c r="G12">
        <v>3</v>
      </c>
      <c r="H12">
        <f t="shared" si="0"/>
        <v>0.03</v>
      </c>
      <c r="I12">
        <f t="shared" si="1"/>
        <v>4.5606757104583742E-2</v>
      </c>
      <c r="K12">
        <f>SUM(G$2:G12)</f>
        <v>23</v>
      </c>
      <c r="L12">
        <f t="shared" si="2"/>
        <v>0.23</v>
      </c>
      <c r="M12">
        <f t="shared" si="3"/>
        <v>0.19260593960741093</v>
      </c>
    </row>
    <row r="13" spans="1:13" x14ac:dyDescent="0.3">
      <c r="A13">
        <v>197</v>
      </c>
      <c r="C13" s="4" t="s">
        <v>20</v>
      </c>
      <c r="D13" s="4">
        <v>6</v>
      </c>
      <c r="F13">
        <v>190</v>
      </c>
      <c r="G13">
        <v>4</v>
      </c>
      <c r="H13">
        <f t="shared" si="0"/>
        <v>0.04</v>
      </c>
      <c r="I13">
        <f t="shared" si="1"/>
        <v>5.1981569392442091E-2</v>
      </c>
      <c r="K13">
        <f>SUM(G$2:G13)</f>
        <v>27</v>
      </c>
      <c r="L13">
        <f t="shared" si="2"/>
        <v>0.27</v>
      </c>
      <c r="M13">
        <f t="shared" si="3"/>
        <v>0.241443532703709</v>
      </c>
    </row>
    <row r="14" spans="1:13" x14ac:dyDescent="0.3">
      <c r="A14">
        <v>194</v>
      </c>
      <c r="C14" s="4" t="s">
        <v>19</v>
      </c>
      <c r="D14" s="4">
        <f>D13*D13</f>
        <v>36</v>
      </c>
      <c r="F14">
        <v>191</v>
      </c>
      <c r="G14">
        <v>5</v>
      </c>
      <c r="H14">
        <f t="shared" si="0"/>
        <v>0.05</v>
      </c>
      <c r="I14">
        <f t="shared" si="1"/>
        <v>5.7624324364239185E-2</v>
      </c>
      <c r="K14">
        <f>SUM(G$2:G14)</f>
        <v>32</v>
      </c>
      <c r="L14">
        <f t="shared" si="2"/>
        <v>0.32</v>
      </c>
      <c r="M14">
        <f t="shared" si="3"/>
        <v>0.29632492864234394</v>
      </c>
    </row>
    <row r="15" spans="1:13" x14ac:dyDescent="0.3">
      <c r="A15">
        <v>183</v>
      </c>
      <c r="F15">
        <v>192</v>
      </c>
      <c r="G15">
        <v>6</v>
      </c>
      <c r="H15">
        <f t="shared" si="0"/>
        <v>0.06</v>
      </c>
      <c r="I15">
        <f t="shared" si="1"/>
        <v>6.2129601763607219E-2</v>
      </c>
      <c r="K15">
        <f>SUM(G$2:G15)</f>
        <v>38</v>
      </c>
      <c r="L15">
        <f t="shared" si="2"/>
        <v>0.38</v>
      </c>
      <c r="M15">
        <f t="shared" si="3"/>
        <v>0.35631235026524088</v>
      </c>
    </row>
    <row r="16" spans="1:13" x14ac:dyDescent="0.3">
      <c r="A16">
        <v>200</v>
      </c>
      <c r="F16">
        <v>193</v>
      </c>
      <c r="G16">
        <v>10</v>
      </c>
      <c r="H16">
        <f t="shared" si="0"/>
        <v>0.1</v>
      </c>
      <c r="I16">
        <f t="shared" si="1"/>
        <v>6.5151970866585029E-2</v>
      </c>
      <c r="K16">
        <f>SUM(G$2:G16)</f>
        <v>48</v>
      </c>
      <c r="L16">
        <f t="shared" si="2"/>
        <v>0.48</v>
      </c>
      <c r="M16">
        <f t="shared" si="3"/>
        <v>0.42008866165016129</v>
      </c>
    </row>
    <row r="17" spans="1:16" x14ac:dyDescent="0.3">
      <c r="A17">
        <v>193</v>
      </c>
      <c r="F17">
        <v>194</v>
      </c>
      <c r="G17">
        <v>2</v>
      </c>
      <c r="H17">
        <f t="shared" si="0"/>
        <v>0.02</v>
      </c>
      <c r="I17">
        <f t="shared" si="1"/>
        <v>6.6449667178709287E-2</v>
      </c>
      <c r="K17">
        <f>SUM(G$2:G17)</f>
        <v>50</v>
      </c>
      <c r="L17">
        <f t="shared" si="2"/>
        <v>0.5</v>
      </c>
      <c r="M17">
        <f t="shared" si="3"/>
        <v>0.48603987043724117</v>
      </c>
      <c r="P17" s="5"/>
    </row>
    <row r="18" spans="1:16" x14ac:dyDescent="0.3">
      <c r="A18">
        <v>211</v>
      </c>
      <c r="F18">
        <v>195</v>
      </c>
      <c r="G18">
        <v>7</v>
      </c>
      <c r="H18">
        <f t="shared" si="0"/>
        <v>7.0000000000000007E-2</v>
      </c>
      <c r="I18">
        <f t="shared" si="1"/>
        <v>6.591652844049764E-2</v>
      </c>
      <c r="K18">
        <f>SUM(G$2:G18)</f>
        <v>57</v>
      </c>
      <c r="L18">
        <f t="shared" si="2"/>
        <v>0.56999999999999995</v>
      </c>
      <c r="M18">
        <f t="shared" si="3"/>
        <v>0.55237602396411689</v>
      </c>
    </row>
    <row r="19" spans="1:16" x14ac:dyDescent="0.3">
      <c r="A19">
        <v>193</v>
      </c>
      <c r="F19">
        <v>196</v>
      </c>
      <c r="G19">
        <v>8</v>
      </c>
      <c r="H19">
        <f t="shared" si="0"/>
        <v>0.08</v>
      </c>
      <c r="I19">
        <f t="shared" si="1"/>
        <v>6.3596337846637999E-2</v>
      </c>
      <c r="K19">
        <f>SUM(G$2:G19)</f>
        <v>65</v>
      </c>
      <c r="L19">
        <f t="shared" si="2"/>
        <v>0.65</v>
      </c>
      <c r="M19">
        <f t="shared" si="3"/>
        <v>0.61727561718616397</v>
      </c>
    </row>
    <row r="20" spans="1:16" x14ac:dyDescent="0.3">
      <c r="A20">
        <v>197</v>
      </c>
      <c r="F20">
        <v>197</v>
      </c>
      <c r="G20">
        <v>6</v>
      </c>
      <c r="H20">
        <f t="shared" si="0"/>
        <v>0.06</v>
      </c>
      <c r="I20">
        <f t="shared" si="1"/>
        <v>5.9676886017868511E-2</v>
      </c>
      <c r="K20">
        <f>SUM(G$2:G20)</f>
        <v>71</v>
      </c>
      <c r="L20">
        <f t="shared" si="2"/>
        <v>0.71</v>
      </c>
      <c r="M20">
        <f t="shared" si="3"/>
        <v>0.67903427170287756</v>
      </c>
    </row>
    <row r="21" spans="1:16" x14ac:dyDescent="0.3">
      <c r="A21">
        <v>199</v>
      </c>
      <c r="F21">
        <v>198</v>
      </c>
      <c r="G21">
        <v>6</v>
      </c>
      <c r="H21">
        <f t="shared" si="0"/>
        <v>0.06</v>
      </c>
      <c r="I21">
        <f t="shared" si="1"/>
        <v>5.446486896423635E-2</v>
      </c>
      <c r="K21">
        <f>SUM(G$2:G21)</f>
        <v>77</v>
      </c>
      <c r="L21">
        <f t="shared" si="2"/>
        <v>0.77</v>
      </c>
      <c r="M21">
        <f t="shared" si="3"/>
        <v>0.73619764311926761</v>
      </c>
    </row>
    <row r="22" spans="1:16" x14ac:dyDescent="0.3">
      <c r="A22">
        <v>193</v>
      </c>
      <c r="F22">
        <v>199</v>
      </c>
      <c r="G22">
        <v>1</v>
      </c>
      <c r="H22">
        <f t="shared" si="0"/>
        <v>0.01</v>
      </c>
      <c r="I22">
        <f t="shared" si="1"/>
        <v>4.8346277149554834E-2</v>
      </c>
      <c r="K22">
        <f>SUM(G$2:G22)</f>
        <v>78</v>
      </c>
      <c r="L22">
        <f t="shared" si="2"/>
        <v>0.78</v>
      </c>
      <c r="M22">
        <f t="shared" si="3"/>
        <v>0.78766146036314322</v>
      </c>
    </row>
    <row r="23" spans="1:16" x14ac:dyDescent="0.3">
      <c r="A23">
        <v>191</v>
      </c>
      <c r="F23">
        <v>200</v>
      </c>
      <c r="G23">
        <v>5</v>
      </c>
      <c r="H23">
        <f t="shared" si="0"/>
        <v>0.05</v>
      </c>
      <c r="I23">
        <f t="shared" si="1"/>
        <v>4.173936868311523E-2</v>
      </c>
      <c r="K23">
        <f>SUM(G$2:G23)</f>
        <v>83</v>
      </c>
      <c r="L23">
        <f t="shared" si="2"/>
        <v>0.83</v>
      </c>
      <c r="M23">
        <f t="shared" si="3"/>
        <v>0.83272759410860453</v>
      </c>
    </row>
    <row r="24" spans="1:16" x14ac:dyDescent="0.3">
      <c r="A24">
        <v>203</v>
      </c>
      <c r="F24">
        <v>201</v>
      </c>
      <c r="G24">
        <v>4</v>
      </c>
      <c r="H24">
        <f t="shared" si="0"/>
        <v>0.04</v>
      </c>
      <c r="I24">
        <f t="shared" si="1"/>
        <v>3.5048140326009766E-2</v>
      </c>
      <c r="K24">
        <f>SUM(G$2:G24)</f>
        <v>87</v>
      </c>
      <c r="L24">
        <f t="shared" si="2"/>
        <v>0.87</v>
      </c>
      <c r="M24">
        <f t="shared" si="3"/>
        <v>0.87111269973208627</v>
      </c>
    </row>
    <row r="25" spans="1:16" x14ac:dyDescent="0.3">
      <c r="A25">
        <v>208</v>
      </c>
      <c r="F25">
        <v>202</v>
      </c>
      <c r="G25">
        <v>2</v>
      </c>
      <c r="H25">
        <f t="shared" si="0"/>
        <v>0.02</v>
      </c>
      <c r="I25">
        <f t="shared" si="1"/>
        <v>2.8623342444453932E-2</v>
      </c>
      <c r="K25">
        <f>SUM(G$2:G25)</f>
        <v>89</v>
      </c>
      <c r="L25">
        <f t="shared" si="2"/>
        <v>0.89</v>
      </c>
      <c r="M25">
        <f t="shared" si="3"/>
        <v>0.90291359158765239</v>
      </c>
    </row>
    <row r="26" spans="1:16" x14ac:dyDescent="0.3">
      <c r="A26">
        <v>196</v>
      </c>
      <c r="F26">
        <v>203</v>
      </c>
      <c r="G26">
        <v>3</v>
      </c>
      <c r="H26">
        <f t="shared" si="0"/>
        <v>0.03</v>
      </c>
      <c r="I26">
        <f t="shared" si="1"/>
        <v>2.2735890985567286E-2</v>
      </c>
      <c r="K26">
        <f>SUM(G$2:G26)</f>
        <v>92</v>
      </c>
      <c r="L26">
        <f t="shared" si="2"/>
        <v>0.92</v>
      </c>
      <c r="M26">
        <f t="shared" si="3"/>
        <v>0.9285395411227888</v>
      </c>
    </row>
    <row r="27" spans="1:16" x14ac:dyDescent="0.3">
      <c r="A27">
        <v>204</v>
      </c>
      <c r="F27">
        <v>204</v>
      </c>
      <c r="G27">
        <v>1</v>
      </c>
      <c r="H27">
        <f t="shared" si="0"/>
        <v>0.01</v>
      </c>
      <c r="I27">
        <f t="shared" si="1"/>
        <v>1.7564665131316198E-2</v>
      </c>
      <c r="K27">
        <f>SUM(G$2:G27)</f>
        <v>93</v>
      </c>
      <c r="L27">
        <f t="shared" si="2"/>
        <v>0.93</v>
      </c>
      <c r="M27">
        <f t="shared" si="3"/>
        <v>0.94862513712703767</v>
      </c>
    </row>
    <row r="28" spans="1:16" x14ac:dyDescent="0.3">
      <c r="A28">
        <v>200</v>
      </c>
      <c r="F28">
        <v>205</v>
      </c>
      <c r="G28">
        <v>1</v>
      </c>
      <c r="H28">
        <f t="shared" si="0"/>
        <v>0.01</v>
      </c>
      <c r="I28">
        <f t="shared" si="1"/>
        <v>1.3197875737446255E-2</v>
      </c>
      <c r="K28">
        <f>SUM(G$2:G28)</f>
        <v>94</v>
      </c>
      <c r="L28">
        <f t="shared" si="2"/>
        <v>0.94</v>
      </c>
      <c r="M28">
        <f t="shared" si="3"/>
        <v>0.96393789977804223</v>
      </c>
    </row>
    <row r="29" spans="1:16" x14ac:dyDescent="0.3">
      <c r="A29">
        <v>192</v>
      </c>
      <c r="F29">
        <v>206</v>
      </c>
      <c r="G29">
        <v>2</v>
      </c>
      <c r="H29">
        <f t="shared" si="0"/>
        <v>0.02</v>
      </c>
      <c r="I29">
        <f t="shared" si="1"/>
        <v>9.6450494808260571E-3</v>
      </c>
      <c r="K29">
        <f>SUM(G$2:G29)</f>
        <v>96</v>
      </c>
      <c r="L29">
        <f t="shared" si="2"/>
        <v>0.96</v>
      </c>
      <c r="M29">
        <f t="shared" si="3"/>
        <v>0.97529288122749602</v>
      </c>
    </row>
    <row r="30" spans="1:16" x14ac:dyDescent="0.3">
      <c r="A30">
        <v>188</v>
      </c>
      <c r="F30">
        <v>207</v>
      </c>
      <c r="G30">
        <v>0</v>
      </c>
      <c r="H30">
        <f t="shared" si="0"/>
        <v>0</v>
      </c>
      <c r="I30">
        <f t="shared" si="1"/>
        <v>6.8555317948266426E-3</v>
      </c>
      <c r="K30">
        <f>SUM(G$2:G30)</f>
        <v>96</v>
      </c>
      <c r="L30">
        <f t="shared" si="2"/>
        <v>0.96</v>
      </c>
      <c r="M30">
        <f t="shared" si="3"/>
        <v>0.98348287052777339</v>
      </c>
    </row>
    <row r="31" spans="1:16" x14ac:dyDescent="0.3">
      <c r="A31">
        <v>188</v>
      </c>
      <c r="F31">
        <v>208</v>
      </c>
      <c r="G31">
        <v>2</v>
      </c>
      <c r="H31">
        <f t="shared" si="0"/>
        <v>0.02</v>
      </c>
      <c r="I31">
        <f t="shared" si="1"/>
        <v>4.7392989361098826E-3</v>
      </c>
      <c r="K31">
        <f>SUM(G$2:G31)</f>
        <v>98</v>
      </c>
      <c r="L31">
        <f t="shared" si="2"/>
        <v>0.98</v>
      </c>
      <c r="M31">
        <f t="shared" si="3"/>
        <v>0.9892285876657908</v>
      </c>
    </row>
    <row r="32" spans="1:16" x14ac:dyDescent="0.3">
      <c r="A32">
        <v>193</v>
      </c>
      <c r="F32">
        <v>209</v>
      </c>
      <c r="G32">
        <v>0</v>
      </c>
      <c r="H32">
        <f t="shared" si="0"/>
        <v>0</v>
      </c>
      <c r="I32">
        <f t="shared" si="1"/>
        <v>3.1865689590827129E-3</v>
      </c>
      <c r="K32">
        <f>SUM(G$2:G32)</f>
        <v>98</v>
      </c>
      <c r="L32">
        <f t="shared" si="2"/>
        <v>0.98</v>
      </c>
      <c r="M32">
        <f t="shared" si="3"/>
        <v>0.99314933742282929</v>
      </c>
    </row>
    <row r="33" spans="1:13" x14ac:dyDescent="0.3">
      <c r="A33">
        <v>196</v>
      </c>
      <c r="F33">
        <v>210</v>
      </c>
      <c r="G33">
        <v>0</v>
      </c>
      <c r="H33">
        <f t="shared" si="0"/>
        <v>0</v>
      </c>
      <c r="I33">
        <f t="shared" si="1"/>
        <v>2.0838612736462968E-3</v>
      </c>
      <c r="K33">
        <f>SUM(G$2:G33)</f>
        <v>98</v>
      </c>
      <c r="L33">
        <f t="shared" si="2"/>
        <v>0.98</v>
      </c>
      <c r="M33">
        <f t="shared" si="3"/>
        <v>0.99575164096109203</v>
      </c>
    </row>
    <row r="34" spans="1:13" x14ac:dyDescent="0.3">
      <c r="A34">
        <v>195</v>
      </c>
      <c r="F34">
        <v>211</v>
      </c>
      <c r="G34">
        <v>2</v>
      </c>
      <c r="H34">
        <f t="shared" si="0"/>
        <v>0.02</v>
      </c>
      <c r="I34">
        <f t="shared" si="1"/>
        <v>1.3254109394397488E-3</v>
      </c>
      <c r="K34">
        <f>SUM(G$2:G34)</f>
        <v>100</v>
      </c>
      <c r="L34">
        <f t="shared" si="2"/>
        <v>1</v>
      </c>
      <c r="M34">
        <f t="shared" si="3"/>
        <v>0.9974316464261449</v>
      </c>
    </row>
    <row r="35" spans="1:13" x14ac:dyDescent="0.3">
      <c r="A35">
        <v>192</v>
      </c>
    </row>
    <row r="36" spans="1:13" x14ac:dyDescent="0.3">
      <c r="A36">
        <v>184</v>
      </c>
    </row>
    <row r="37" spans="1:13" x14ac:dyDescent="0.3">
      <c r="A37">
        <v>198</v>
      </c>
    </row>
    <row r="38" spans="1:13" x14ac:dyDescent="0.3">
      <c r="A38">
        <v>189</v>
      </c>
    </row>
    <row r="39" spans="1:13" x14ac:dyDescent="0.3">
      <c r="A39">
        <v>182</v>
      </c>
    </row>
    <row r="40" spans="1:13" x14ac:dyDescent="0.3">
      <c r="A40">
        <v>195</v>
      </c>
    </row>
    <row r="41" spans="1:13" x14ac:dyDescent="0.3">
      <c r="A41">
        <v>187</v>
      </c>
    </row>
    <row r="42" spans="1:13" x14ac:dyDescent="0.3">
      <c r="A42">
        <v>183</v>
      </c>
    </row>
    <row r="43" spans="1:13" x14ac:dyDescent="0.3">
      <c r="A43">
        <v>184</v>
      </c>
    </row>
    <row r="44" spans="1:13" x14ac:dyDescent="0.3">
      <c r="A44">
        <v>198</v>
      </c>
    </row>
    <row r="45" spans="1:13" x14ac:dyDescent="0.3">
      <c r="A45">
        <v>194</v>
      </c>
    </row>
    <row r="46" spans="1:13" x14ac:dyDescent="0.3">
      <c r="A46">
        <v>193</v>
      </c>
    </row>
    <row r="47" spans="1:13" x14ac:dyDescent="0.3">
      <c r="A47">
        <v>192</v>
      </c>
    </row>
    <row r="48" spans="1:13" x14ac:dyDescent="0.3">
      <c r="A48">
        <v>191</v>
      </c>
    </row>
    <row r="49" spans="1:1" x14ac:dyDescent="0.3">
      <c r="A49">
        <v>201</v>
      </c>
    </row>
    <row r="50" spans="1:1" x14ac:dyDescent="0.3">
      <c r="A50">
        <v>196</v>
      </c>
    </row>
    <row r="51" spans="1:1" x14ac:dyDescent="0.3">
      <c r="A51">
        <v>189</v>
      </c>
    </row>
    <row r="52" spans="1:1" x14ac:dyDescent="0.3">
      <c r="A52">
        <v>190</v>
      </c>
    </row>
    <row r="53" spans="1:1" x14ac:dyDescent="0.3">
      <c r="A53">
        <v>184</v>
      </c>
    </row>
    <row r="54" spans="1:1" x14ac:dyDescent="0.3">
      <c r="A54">
        <v>180</v>
      </c>
    </row>
    <row r="55" spans="1:1" x14ac:dyDescent="0.3">
      <c r="A55">
        <v>190</v>
      </c>
    </row>
    <row r="56" spans="1:1" x14ac:dyDescent="0.3">
      <c r="A56">
        <v>192</v>
      </c>
    </row>
    <row r="57" spans="1:1" x14ac:dyDescent="0.3">
      <c r="A57">
        <v>200</v>
      </c>
    </row>
    <row r="58" spans="1:1" x14ac:dyDescent="0.3">
      <c r="A58">
        <v>211</v>
      </c>
    </row>
    <row r="59" spans="1:1" x14ac:dyDescent="0.3">
      <c r="A59">
        <v>179</v>
      </c>
    </row>
    <row r="60" spans="1:1" x14ac:dyDescent="0.3">
      <c r="A60">
        <v>197</v>
      </c>
    </row>
    <row r="61" spans="1:1" x14ac:dyDescent="0.3">
      <c r="A61">
        <v>198</v>
      </c>
    </row>
    <row r="62" spans="1:1" x14ac:dyDescent="0.3">
      <c r="A62">
        <v>203</v>
      </c>
    </row>
    <row r="63" spans="1:1" x14ac:dyDescent="0.3">
      <c r="A63">
        <v>193</v>
      </c>
    </row>
    <row r="64" spans="1:1" x14ac:dyDescent="0.3">
      <c r="A64">
        <v>185</v>
      </c>
    </row>
    <row r="65" spans="1:1" x14ac:dyDescent="0.3">
      <c r="A65">
        <v>184</v>
      </c>
    </row>
    <row r="66" spans="1:1" x14ac:dyDescent="0.3">
      <c r="A66">
        <v>197</v>
      </c>
    </row>
    <row r="67" spans="1:1" x14ac:dyDescent="0.3">
      <c r="A67">
        <v>191</v>
      </c>
    </row>
    <row r="68" spans="1:1" x14ac:dyDescent="0.3">
      <c r="A68">
        <v>196</v>
      </c>
    </row>
    <row r="69" spans="1:1" x14ac:dyDescent="0.3">
      <c r="A69">
        <v>192</v>
      </c>
    </row>
    <row r="70" spans="1:1" x14ac:dyDescent="0.3">
      <c r="A70">
        <v>189</v>
      </c>
    </row>
    <row r="71" spans="1:1" x14ac:dyDescent="0.3">
      <c r="A71">
        <v>195</v>
      </c>
    </row>
    <row r="72" spans="1:1" x14ac:dyDescent="0.3">
      <c r="A72">
        <v>201</v>
      </c>
    </row>
    <row r="73" spans="1:1" x14ac:dyDescent="0.3">
      <c r="A73">
        <v>179</v>
      </c>
    </row>
    <row r="74" spans="1:1" x14ac:dyDescent="0.3">
      <c r="A74">
        <v>201</v>
      </c>
    </row>
    <row r="75" spans="1:1" x14ac:dyDescent="0.3">
      <c r="A75">
        <v>208</v>
      </c>
    </row>
    <row r="76" spans="1:1" x14ac:dyDescent="0.3">
      <c r="A76">
        <v>193</v>
      </c>
    </row>
    <row r="77" spans="1:1" x14ac:dyDescent="0.3">
      <c r="A77">
        <v>190</v>
      </c>
    </row>
    <row r="78" spans="1:1" x14ac:dyDescent="0.3">
      <c r="A78">
        <v>186</v>
      </c>
    </row>
    <row r="79" spans="1:1" x14ac:dyDescent="0.3">
      <c r="A79">
        <v>196</v>
      </c>
    </row>
    <row r="80" spans="1:1" x14ac:dyDescent="0.3">
      <c r="A80">
        <v>187</v>
      </c>
    </row>
    <row r="81" spans="1:1" x14ac:dyDescent="0.3">
      <c r="A81">
        <v>197</v>
      </c>
    </row>
    <row r="82" spans="1:1" x14ac:dyDescent="0.3">
      <c r="A82">
        <v>205</v>
      </c>
    </row>
    <row r="83" spans="1:1" x14ac:dyDescent="0.3">
      <c r="A83">
        <v>197</v>
      </c>
    </row>
    <row r="84" spans="1:1" x14ac:dyDescent="0.3">
      <c r="A84">
        <v>188</v>
      </c>
    </row>
    <row r="85" spans="1:1" x14ac:dyDescent="0.3">
      <c r="A85">
        <v>190</v>
      </c>
    </row>
    <row r="86" spans="1:1" x14ac:dyDescent="0.3">
      <c r="A86">
        <v>203</v>
      </c>
    </row>
    <row r="87" spans="1:1" x14ac:dyDescent="0.3">
      <c r="A87">
        <v>187</v>
      </c>
    </row>
    <row r="88" spans="1:1" x14ac:dyDescent="0.3">
      <c r="A88">
        <v>193</v>
      </c>
    </row>
    <row r="89" spans="1:1" x14ac:dyDescent="0.3">
      <c r="A89">
        <v>188</v>
      </c>
    </row>
    <row r="90" spans="1:1" x14ac:dyDescent="0.3">
      <c r="A90">
        <v>201</v>
      </c>
    </row>
    <row r="91" spans="1:1" x14ac:dyDescent="0.3">
      <c r="A91">
        <v>192</v>
      </c>
    </row>
    <row r="92" spans="1:1" x14ac:dyDescent="0.3">
      <c r="A92">
        <v>191</v>
      </c>
    </row>
    <row r="93" spans="1:1" x14ac:dyDescent="0.3">
      <c r="A93">
        <v>191</v>
      </c>
    </row>
    <row r="94" spans="1:1" x14ac:dyDescent="0.3">
      <c r="A94">
        <v>193</v>
      </c>
    </row>
    <row r="95" spans="1:1" x14ac:dyDescent="0.3">
      <c r="A95">
        <v>195</v>
      </c>
    </row>
    <row r="96" spans="1:1" x14ac:dyDescent="0.3">
      <c r="A96">
        <v>196</v>
      </c>
    </row>
    <row r="97" spans="1:1" x14ac:dyDescent="0.3">
      <c r="A97">
        <v>206</v>
      </c>
    </row>
    <row r="98" spans="1:1" x14ac:dyDescent="0.3">
      <c r="A98">
        <v>193</v>
      </c>
    </row>
    <row r="99" spans="1:1" x14ac:dyDescent="0.3">
      <c r="A99">
        <v>198</v>
      </c>
    </row>
    <row r="100" spans="1:1" x14ac:dyDescent="0.3">
      <c r="A100">
        <v>195</v>
      </c>
    </row>
    <row r="101" spans="1:1" x14ac:dyDescent="0.3">
      <c r="A101">
        <v>196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2"/>
  <sheetViews>
    <sheetView workbookViewId="0">
      <selection activeCell="C29" sqref="C29"/>
    </sheetView>
  </sheetViews>
  <sheetFormatPr defaultRowHeight="14.4" x14ac:dyDescent="0.3"/>
  <cols>
    <col min="1" max="1" width="13.88671875" customWidth="1"/>
    <col min="3" max="3" width="26.109375" customWidth="1"/>
    <col min="5" max="5" width="28.88671875" customWidth="1"/>
    <col min="6" max="6" width="13.21875" customWidth="1"/>
    <col min="7" max="7" width="12.21875" customWidth="1"/>
    <col min="8" max="8" width="20.77734375" customWidth="1"/>
    <col min="9" max="9" width="23.7773437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233</v>
      </c>
      <c r="F2">
        <v>173</v>
      </c>
      <c r="G2">
        <f t="array" ref="G2:G132">FREQUENCY(A2:A106,F2:F132)</f>
        <v>12</v>
      </c>
      <c r="H2">
        <f>G2/MAX($D$6,$D$7)</f>
        <v>9.2307692307692313E-2</v>
      </c>
      <c r="I2">
        <f>1/($D$5-$D$4)</f>
        <v>7.6923076923076927E-3</v>
      </c>
    </row>
    <row r="3" spans="1:9" x14ac:dyDescent="0.3">
      <c r="A3">
        <v>263</v>
      </c>
      <c r="F3">
        <v>174</v>
      </c>
      <c r="G3">
        <v>0</v>
      </c>
      <c r="H3">
        <f t="shared" ref="H3:H66" si="0">G3/MAX($D$6,$D$7)</f>
        <v>0</v>
      </c>
      <c r="I3">
        <f t="shared" ref="I3:I66" si="1">1/($D$5-$D$4)</f>
        <v>7.6923076923076927E-3</v>
      </c>
    </row>
    <row r="4" spans="1:9" x14ac:dyDescent="0.3">
      <c r="A4">
        <v>173</v>
      </c>
      <c r="C4" t="s">
        <v>1</v>
      </c>
      <c r="D4">
        <f>MIN(A2:A501)</f>
        <v>173</v>
      </c>
      <c r="F4">
        <v>175</v>
      </c>
      <c r="G4">
        <v>0</v>
      </c>
      <c r="H4">
        <f t="shared" si="0"/>
        <v>0</v>
      </c>
      <c r="I4">
        <f t="shared" si="1"/>
        <v>7.6923076923076927E-3</v>
      </c>
    </row>
    <row r="5" spans="1:9" x14ac:dyDescent="0.3">
      <c r="A5">
        <v>213</v>
      </c>
      <c r="C5" t="s">
        <v>2</v>
      </c>
      <c r="D5">
        <f>MAX(A2:A501)</f>
        <v>303</v>
      </c>
      <c r="F5">
        <v>176</v>
      </c>
      <c r="G5">
        <v>0</v>
      </c>
      <c r="H5">
        <f t="shared" si="0"/>
        <v>0</v>
      </c>
      <c r="I5">
        <f t="shared" si="1"/>
        <v>7.6923076923076927E-3</v>
      </c>
    </row>
    <row r="6" spans="1:9" x14ac:dyDescent="0.3">
      <c r="A6">
        <v>283</v>
      </c>
      <c r="C6" t="s">
        <v>3</v>
      </c>
      <c r="D6">
        <f>COUNT(A2:A501)</f>
        <v>105</v>
      </c>
      <c r="F6">
        <v>177</v>
      </c>
      <c r="G6">
        <v>0</v>
      </c>
      <c r="H6">
        <f t="shared" si="0"/>
        <v>0</v>
      </c>
      <c r="I6">
        <f t="shared" si="1"/>
        <v>7.6923076923076927E-3</v>
      </c>
    </row>
    <row r="7" spans="1:9" x14ac:dyDescent="0.3">
      <c r="A7">
        <v>243</v>
      </c>
      <c r="C7" t="s">
        <v>12</v>
      </c>
      <c r="D7">
        <f>D5-D4</f>
        <v>130</v>
      </c>
      <c r="F7">
        <v>178</v>
      </c>
      <c r="G7">
        <v>0</v>
      </c>
      <c r="H7">
        <f t="shared" si="0"/>
        <v>0</v>
      </c>
      <c r="I7">
        <f t="shared" si="1"/>
        <v>7.6923076923076927E-3</v>
      </c>
    </row>
    <row r="8" spans="1:9" x14ac:dyDescent="0.3">
      <c r="A8">
        <v>303</v>
      </c>
      <c r="F8">
        <v>179</v>
      </c>
      <c r="G8">
        <v>0</v>
      </c>
      <c r="H8">
        <f t="shared" si="0"/>
        <v>0</v>
      </c>
      <c r="I8">
        <f t="shared" si="1"/>
        <v>7.6923076923076927E-3</v>
      </c>
    </row>
    <row r="9" spans="1:9" x14ac:dyDescent="0.3">
      <c r="A9">
        <v>203</v>
      </c>
      <c r="F9">
        <v>180</v>
      </c>
      <c r="G9">
        <v>0</v>
      </c>
      <c r="H9">
        <f t="shared" si="0"/>
        <v>0</v>
      </c>
      <c r="I9">
        <f t="shared" si="1"/>
        <v>7.6923076923076927E-3</v>
      </c>
    </row>
    <row r="10" spans="1:9" x14ac:dyDescent="0.3">
      <c r="A10">
        <v>233</v>
      </c>
      <c r="F10">
        <v>181</v>
      </c>
      <c r="G10">
        <v>0</v>
      </c>
      <c r="H10">
        <f t="shared" si="0"/>
        <v>0</v>
      </c>
      <c r="I10">
        <f t="shared" si="1"/>
        <v>7.6923076923076927E-3</v>
      </c>
    </row>
    <row r="11" spans="1:9" x14ac:dyDescent="0.3">
      <c r="A11">
        <v>173</v>
      </c>
      <c r="F11">
        <v>182</v>
      </c>
      <c r="G11">
        <v>0</v>
      </c>
      <c r="H11">
        <f t="shared" si="0"/>
        <v>0</v>
      </c>
      <c r="I11">
        <f t="shared" si="1"/>
        <v>7.6923076923076927E-3</v>
      </c>
    </row>
    <row r="12" spans="1:9" x14ac:dyDescent="0.3">
      <c r="A12">
        <v>233</v>
      </c>
      <c r="F12">
        <v>183</v>
      </c>
      <c r="G12">
        <v>7</v>
      </c>
      <c r="H12">
        <f t="shared" si="0"/>
        <v>5.3846153846153849E-2</v>
      </c>
      <c r="I12">
        <f t="shared" si="1"/>
        <v>7.6923076923076927E-3</v>
      </c>
    </row>
    <row r="13" spans="1:9" x14ac:dyDescent="0.3">
      <c r="A13">
        <v>173</v>
      </c>
      <c r="F13">
        <v>184</v>
      </c>
      <c r="G13">
        <v>0</v>
      </c>
      <c r="H13">
        <f t="shared" si="0"/>
        <v>0</v>
      </c>
      <c r="I13">
        <f t="shared" si="1"/>
        <v>7.6923076923076927E-3</v>
      </c>
    </row>
    <row r="14" spans="1:9" x14ac:dyDescent="0.3">
      <c r="A14">
        <v>293</v>
      </c>
      <c r="F14">
        <v>185</v>
      </c>
      <c r="G14">
        <v>0</v>
      </c>
      <c r="H14">
        <f t="shared" si="0"/>
        <v>0</v>
      </c>
      <c r="I14">
        <f t="shared" si="1"/>
        <v>7.6923076923076927E-3</v>
      </c>
    </row>
    <row r="15" spans="1:9" x14ac:dyDescent="0.3">
      <c r="A15">
        <v>243</v>
      </c>
      <c r="F15">
        <v>186</v>
      </c>
      <c r="G15">
        <v>0</v>
      </c>
      <c r="H15">
        <f t="shared" si="0"/>
        <v>0</v>
      </c>
      <c r="I15">
        <f t="shared" si="1"/>
        <v>7.6923076923076927E-3</v>
      </c>
    </row>
    <row r="16" spans="1:9" x14ac:dyDescent="0.3">
      <c r="A16">
        <v>193</v>
      </c>
      <c r="F16">
        <v>187</v>
      </c>
      <c r="G16">
        <v>0</v>
      </c>
      <c r="H16">
        <f t="shared" si="0"/>
        <v>0</v>
      </c>
      <c r="I16">
        <f t="shared" si="1"/>
        <v>7.6923076923076927E-3</v>
      </c>
    </row>
    <row r="17" spans="1:9" x14ac:dyDescent="0.3">
      <c r="A17">
        <v>283</v>
      </c>
      <c r="F17">
        <v>188</v>
      </c>
      <c r="G17">
        <v>0</v>
      </c>
      <c r="H17">
        <f t="shared" si="0"/>
        <v>0</v>
      </c>
      <c r="I17">
        <f t="shared" si="1"/>
        <v>7.6923076923076927E-3</v>
      </c>
    </row>
    <row r="18" spans="1:9" x14ac:dyDescent="0.3">
      <c r="A18">
        <v>283</v>
      </c>
      <c r="F18">
        <v>189</v>
      </c>
      <c r="G18">
        <v>0</v>
      </c>
      <c r="H18">
        <f t="shared" si="0"/>
        <v>0</v>
      </c>
      <c r="I18">
        <f t="shared" si="1"/>
        <v>7.6923076923076927E-3</v>
      </c>
    </row>
    <row r="19" spans="1:9" x14ac:dyDescent="0.3">
      <c r="A19">
        <v>203</v>
      </c>
      <c r="F19">
        <v>190</v>
      </c>
      <c r="G19">
        <v>0</v>
      </c>
      <c r="H19">
        <f t="shared" si="0"/>
        <v>0</v>
      </c>
      <c r="I19">
        <f t="shared" si="1"/>
        <v>7.6923076923076927E-3</v>
      </c>
    </row>
    <row r="20" spans="1:9" x14ac:dyDescent="0.3">
      <c r="A20">
        <v>233</v>
      </c>
      <c r="F20">
        <v>191</v>
      </c>
      <c r="G20">
        <v>0</v>
      </c>
      <c r="H20">
        <f t="shared" si="0"/>
        <v>0</v>
      </c>
      <c r="I20">
        <f t="shared" si="1"/>
        <v>7.6923076923076927E-3</v>
      </c>
    </row>
    <row r="21" spans="1:9" x14ac:dyDescent="0.3">
      <c r="A21">
        <v>303</v>
      </c>
      <c r="F21">
        <v>192</v>
      </c>
      <c r="G21">
        <v>0</v>
      </c>
      <c r="H21">
        <f t="shared" si="0"/>
        <v>0</v>
      </c>
      <c r="I21">
        <f t="shared" si="1"/>
        <v>7.6923076923076927E-3</v>
      </c>
    </row>
    <row r="22" spans="1:9" x14ac:dyDescent="0.3">
      <c r="A22">
        <v>273</v>
      </c>
      <c r="F22">
        <v>193</v>
      </c>
      <c r="G22">
        <v>3</v>
      </c>
      <c r="H22">
        <f t="shared" si="0"/>
        <v>2.3076923076923078E-2</v>
      </c>
      <c r="I22">
        <f t="shared" si="1"/>
        <v>7.6923076923076927E-3</v>
      </c>
    </row>
    <row r="23" spans="1:9" x14ac:dyDescent="0.3">
      <c r="A23">
        <v>253</v>
      </c>
      <c r="F23">
        <v>194</v>
      </c>
      <c r="G23">
        <v>0</v>
      </c>
      <c r="H23">
        <f t="shared" si="0"/>
        <v>0</v>
      </c>
      <c r="I23">
        <f t="shared" si="1"/>
        <v>7.6923076923076927E-3</v>
      </c>
    </row>
    <row r="24" spans="1:9" x14ac:dyDescent="0.3">
      <c r="A24">
        <v>233</v>
      </c>
      <c r="F24">
        <v>195</v>
      </c>
      <c r="G24">
        <v>0</v>
      </c>
      <c r="H24">
        <f t="shared" si="0"/>
        <v>0</v>
      </c>
      <c r="I24">
        <f t="shared" si="1"/>
        <v>7.6923076923076927E-3</v>
      </c>
    </row>
    <row r="25" spans="1:9" x14ac:dyDescent="0.3">
      <c r="A25">
        <v>263</v>
      </c>
      <c r="F25">
        <v>196</v>
      </c>
      <c r="G25">
        <v>0</v>
      </c>
      <c r="H25">
        <f t="shared" si="0"/>
        <v>0</v>
      </c>
      <c r="I25">
        <f t="shared" si="1"/>
        <v>7.6923076923076927E-3</v>
      </c>
    </row>
    <row r="26" spans="1:9" x14ac:dyDescent="0.3">
      <c r="A26">
        <v>263</v>
      </c>
      <c r="F26">
        <v>197</v>
      </c>
      <c r="G26">
        <v>0</v>
      </c>
      <c r="H26">
        <f t="shared" si="0"/>
        <v>0</v>
      </c>
      <c r="I26">
        <f t="shared" si="1"/>
        <v>7.6923076923076927E-3</v>
      </c>
    </row>
    <row r="27" spans="1:9" x14ac:dyDescent="0.3">
      <c r="A27">
        <v>253</v>
      </c>
      <c r="F27">
        <v>198</v>
      </c>
      <c r="G27">
        <v>0</v>
      </c>
      <c r="H27">
        <f t="shared" si="0"/>
        <v>0</v>
      </c>
      <c r="I27">
        <f t="shared" si="1"/>
        <v>7.6923076923076927E-3</v>
      </c>
    </row>
    <row r="28" spans="1:9" x14ac:dyDescent="0.3">
      <c r="A28">
        <v>293</v>
      </c>
      <c r="F28">
        <v>199</v>
      </c>
      <c r="G28">
        <v>0</v>
      </c>
      <c r="H28">
        <f t="shared" si="0"/>
        <v>0</v>
      </c>
      <c r="I28">
        <f t="shared" si="1"/>
        <v>7.6923076923076927E-3</v>
      </c>
    </row>
    <row r="29" spans="1:9" x14ac:dyDescent="0.3">
      <c r="A29">
        <v>283</v>
      </c>
      <c r="F29">
        <v>200</v>
      </c>
      <c r="G29">
        <v>0</v>
      </c>
      <c r="H29">
        <f t="shared" si="0"/>
        <v>0</v>
      </c>
      <c r="I29">
        <f t="shared" si="1"/>
        <v>7.6923076923076927E-3</v>
      </c>
    </row>
    <row r="30" spans="1:9" x14ac:dyDescent="0.3">
      <c r="A30">
        <v>233</v>
      </c>
      <c r="F30">
        <v>201</v>
      </c>
      <c r="G30">
        <v>0</v>
      </c>
      <c r="H30">
        <f t="shared" si="0"/>
        <v>0</v>
      </c>
      <c r="I30">
        <f t="shared" si="1"/>
        <v>7.6923076923076927E-3</v>
      </c>
    </row>
    <row r="31" spans="1:9" x14ac:dyDescent="0.3">
      <c r="A31">
        <v>243</v>
      </c>
      <c r="F31">
        <v>202</v>
      </c>
      <c r="G31">
        <v>0</v>
      </c>
      <c r="H31">
        <f t="shared" si="0"/>
        <v>0</v>
      </c>
      <c r="I31">
        <f t="shared" si="1"/>
        <v>7.6923076923076927E-3</v>
      </c>
    </row>
    <row r="32" spans="1:9" x14ac:dyDescent="0.3">
      <c r="A32">
        <v>183</v>
      </c>
      <c r="F32">
        <v>203</v>
      </c>
      <c r="G32">
        <v>7</v>
      </c>
      <c r="H32">
        <f t="shared" si="0"/>
        <v>5.3846153846153849E-2</v>
      </c>
      <c r="I32">
        <f t="shared" si="1"/>
        <v>7.6923076923076927E-3</v>
      </c>
    </row>
    <row r="33" spans="1:9" x14ac:dyDescent="0.3">
      <c r="A33">
        <v>223</v>
      </c>
      <c r="F33">
        <v>204</v>
      </c>
      <c r="G33">
        <v>0</v>
      </c>
      <c r="H33">
        <f t="shared" si="0"/>
        <v>0</v>
      </c>
      <c r="I33">
        <f t="shared" si="1"/>
        <v>7.6923076923076927E-3</v>
      </c>
    </row>
    <row r="34" spans="1:9" x14ac:dyDescent="0.3">
      <c r="A34">
        <v>173</v>
      </c>
      <c r="F34">
        <v>205</v>
      </c>
      <c r="G34">
        <v>0</v>
      </c>
      <c r="H34">
        <f t="shared" si="0"/>
        <v>0</v>
      </c>
      <c r="I34">
        <f t="shared" si="1"/>
        <v>7.6923076923076927E-3</v>
      </c>
    </row>
    <row r="35" spans="1:9" x14ac:dyDescent="0.3">
      <c r="A35">
        <v>253</v>
      </c>
      <c r="F35">
        <v>206</v>
      </c>
      <c r="G35">
        <v>0</v>
      </c>
      <c r="H35">
        <f t="shared" si="0"/>
        <v>0</v>
      </c>
      <c r="I35">
        <f t="shared" si="1"/>
        <v>7.6923076923076927E-3</v>
      </c>
    </row>
    <row r="36" spans="1:9" x14ac:dyDescent="0.3">
      <c r="A36">
        <v>173</v>
      </c>
      <c r="F36">
        <v>207</v>
      </c>
      <c r="G36">
        <v>0</v>
      </c>
      <c r="H36">
        <f t="shared" si="0"/>
        <v>0</v>
      </c>
      <c r="I36">
        <f t="shared" si="1"/>
        <v>7.6923076923076927E-3</v>
      </c>
    </row>
    <row r="37" spans="1:9" x14ac:dyDescent="0.3">
      <c r="A37">
        <v>173</v>
      </c>
      <c r="F37">
        <v>208</v>
      </c>
      <c r="G37">
        <v>0</v>
      </c>
      <c r="H37">
        <f t="shared" si="0"/>
        <v>0</v>
      </c>
      <c r="I37">
        <f t="shared" si="1"/>
        <v>7.6923076923076927E-3</v>
      </c>
    </row>
    <row r="38" spans="1:9" x14ac:dyDescent="0.3">
      <c r="A38">
        <v>253</v>
      </c>
      <c r="F38">
        <v>209</v>
      </c>
      <c r="G38">
        <v>0</v>
      </c>
      <c r="H38">
        <f t="shared" si="0"/>
        <v>0</v>
      </c>
      <c r="I38">
        <f t="shared" si="1"/>
        <v>7.6923076923076927E-3</v>
      </c>
    </row>
    <row r="39" spans="1:9" x14ac:dyDescent="0.3">
      <c r="A39">
        <v>303</v>
      </c>
      <c r="F39">
        <v>210</v>
      </c>
      <c r="G39">
        <v>0</v>
      </c>
      <c r="H39">
        <f t="shared" si="0"/>
        <v>0</v>
      </c>
      <c r="I39">
        <f t="shared" si="1"/>
        <v>7.6923076923076927E-3</v>
      </c>
    </row>
    <row r="40" spans="1:9" x14ac:dyDescent="0.3">
      <c r="A40">
        <v>233</v>
      </c>
      <c r="F40">
        <v>211</v>
      </c>
      <c r="G40">
        <v>0</v>
      </c>
      <c r="H40">
        <f t="shared" si="0"/>
        <v>0</v>
      </c>
      <c r="I40">
        <f t="shared" si="1"/>
        <v>7.6923076923076927E-3</v>
      </c>
    </row>
    <row r="41" spans="1:9" x14ac:dyDescent="0.3">
      <c r="A41">
        <v>303</v>
      </c>
      <c r="F41">
        <v>212</v>
      </c>
      <c r="G41">
        <v>0</v>
      </c>
      <c r="H41">
        <f t="shared" si="0"/>
        <v>0</v>
      </c>
      <c r="I41">
        <f t="shared" si="1"/>
        <v>7.6923076923076927E-3</v>
      </c>
    </row>
    <row r="42" spans="1:9" x14ac:dyDescent="0.3">
      <c r="A42">
        <v>173</v>
      </c>
      <c r="F42">
        <v>213</v>
      </c>
      <c r="G42">
        <v>6</v>
      </c>
      <c r="H42">
        <f t="shared" si="0"/>
        <v>4.6153846153846156E-2</v>
      </c>
      <c r="I42">
        <f t="shared" si="1"/>
        <v>7.6923076923076927E-3</v>
      </c>
    </row>
    <row r="43" spans="1:9" x14ac:dyDescent="0.3">
      <c r="A43">
        <v>183</v>
      </c>
      <c r="F43">
        <v>214</v>
      </c>
      <c r="G43">
        <v>0</v>
      </c>
      <c r="H43">
        <f t="shared" si="0"/>
        <v>0</v>
      </c>
      <c r="I43">
        <f t="shared" si="1"/>
        <v>7.6923076923076927E-3</v>
      </c>
    </row>
    <row r="44" spans="1:9" x14ac:dyDescent="0.3">
      <c r="A44">
        <v>243</v>
      </c>
      <c r="F44">
        <v>215</v>
      </c>
      <c r="G44">
        <v>0</v>
      </c>
      <c r="H44">
        <f t="shared" si="0"/>
        <v>0</v>
      </c>
      <c r="I44">
        <f t="shared" si="1"/>
        <v>7.6923076923076927E-3</v>
      </c>
    </row>
    <row r="45" spans="1:9" x14ac:dyDescent="0.3">
      <c r="A45">
        <v>303</v>
      </c>
      <c r="F45">
        <v>216</v>
      </c>
      <c r="G45">
        <v>0</v>
      </c>
      <c r="H45">
        <f t="shared" si="0"/>
        <v>0</v>
      </c>
      <c r="I45">
        <f t="shared" si="1"/>
        <v>7.6923076923076927E-3</v>
      </c>
    </row>
    <row r="46" spans="1:9" x14ac:dyDescent="0.3">
      <c r="A46">
        <v>253</v>
      </c>
      <c r="F46">
        <v>217</v>
      </c>
      <c r="G46">
        <v>0</v>
      </c>
      <c r="H46">
        <f t="shared" si="0"/>
        <v>0</v>
      </c>
      <c r="I46">
        <f t="shared" si="1"/>
        <v>7.6923076923076927E-3</v>
      </c>
    </row>
    <row r="47" spans="1:9" x14ac:dyDescent="0.3">
      <c r="A47">
        <v>183</v>
      </c>
      <c r="F47">
        <v>218</v>
      </c>
      <c r="G47">
        <v>0</v>
      </c>
      <c r="H47">
        <f t="shared" si="0"/>
        <v>0</v>
      </c>
      <c r="I47">
        <f t="shared" si="1"/>
        <v>7.6923076923076927E-3</v>
      </c>
    </row>
    <row r="48" spans="1:9" x14ac:dyDescent="0.3">
      <c r="A48">
        <v>183</v>
      </c>
      <c r="F48">
        <v>219</v>
      </c>
      <c r="G48">
        <v>0</v>
      </c>
      <c r="H48">
        <f t="shared" si="0"/>
        <v>0</v>
      </c>
      <c r="I48">
        <f t="shared" si="1"/>
        <v>7.6923076923076927E-3</v>
      </c>
    </row>
    <row r="49" spans="1:9" x14ac:dyDescent="0.3">
      <c r="A49">
        <v>203</v>
      </c>
      <c r="F49">
        <v>220</v>
      </c>
      <c r="G49">
        <v>0</v>
      </c>
      <c r="H49">
        <f t="shared" si="0"/>
        <v>0</v>
      </c>
      <c r="I49">
        <f t="shared" si="1"/>
        <v>7.6923076923076927E-3</v>
      </c>
    </row>
    <row r="50" spans="1:9" x14ac:dyDescent="0.3">
      <c r="A50">
        <v>203</v>
      </c>
      <c r="F50">
        <v>221</v>
      </c>
      <c r="G50">
        <v>0</v>
      </c>
      <c r="H50">
        <f t="shared" si="0"/>
        <v>0</v>
      </c>
      <c r="I50">
        <f t="shared" si="1"/>
        <v>7.6923076923076927E-3</v>
      </c>
    </row>
    <row r="51" spans="1:9" x14ac:dyDescent="0.3">
      <c r="A51">
        <v>213</v>
      </c>
      <c r="F51">
        <v>222</v>
      </c>
      <c r="G51">
        <v>0</v>
      </c>
      <c r="H51">
        <f t="shared" si="0"/>
        <v>0</v>
      </c>
      <c r="I51">
        <f t="shared" si="1"/>
        <v>7.6923076923076927E-3</v>
      </c>
    </row>
    <row r="52" spans="1:9" x14ac:dyDescent="0.3">
      <c r="A52">
        <v>263</v>
      </c>
      <c r="F52">
        <v>223</v>
      </c>
      <c r="G52">
        <v>7</v>
      </c>
      <c r="H52">
        <f t="shared" si="0"/>
        <v>5.3846153846153849E-2</v>
      </c>
      <c r="I52">
        <f t="shared" si="1"/>
        <v>7.6923076923076927E-3</v>
      </c>
    </row>
    <row r="53" spans="1:9" x14ac:dyDescent="0.3">
      <c r="A53">
        <v>303</v>
      </c>
      <c r="F53">
        <v>224</v>
      </c>
      <c r="G53">
        <v>0</v>
      </c>
      <c r="H53">
        <f t="shared" si="0"/>
        <v>0</v>
      </c>
      <c r="I53">
        <f t="shared" si="1"/>
        <v>7.6923076923076927E-3</v>
      </c>
    </row>
    <row r="54" spans="1:9" x14ac:dyDescent="0.3">
      <c r="A54">
        <v>303</v>
      </c>
      <c r="F54">
        <v>225</v>
      </c>
      <c r="G54">
        <v>0</v>
      </c>
      <c r="H54">
        <f t="shared" si="0"/>
        <v>0</v>
      </c>
      <c r="I54">
        <f t="shared" si="1"/>
        <v>7.6923076923076927E-3</v>
      </c>
    </row>
    <row r="55" spans="1:9" x14ac:dyDescent="0.3">
      <c r="A55">
        <v>193</v>
      </c>
      <c r="F55">
        <v>226</v>
      </c>
      <c r="G55">
        <v>0</v>
      </c>
      <c r="H55">
        <f t="shared" si="0"/>
        <v>0</v>
      </c>
      <c r="I55">
        <f t="shared" si="1"/>
        <v>7.6923076923076927E-3</v>
      </c>
    </row>
    <row r="56" spans="1:9" x14ac:dyDescent="0.3">
      <c r="A56">
        <v>183</v>
      </c>
      <c r="F56">
        <v>227</v>
      </c>
      <c r="G56">
        <v>0</v>
      </c>
      <c r="H56">
        <f t="shared" si="0"/>
        <v>0</v>
      </c>
      <c r="I56">
        <f t="shared" si="1"/>
        <v>7.6923076923076927E-3</v>
      </c>
    </row>
    <row r="57" spans="1:9" x14ac:dyDescent="0.3">
      <c r="A57">
        <v>243</v>
      </c>
      <c r="F57">
        <v>228</v>
      </c>
      <c r="G57">
        <v>0</v>
      </c>
      <c r="H57">
        <f t="shared" si="0"/>
        <v>0</v>
      </c>
      <c r="I57">
        <f t="shared" si="1"/>
        <v>7.6923076923076927E-3</v>
      </c>
    </row>
    <row r="58" spans="1:9" x14ac:dyDescent="0.3">
      <c r="A58">
        <v>273</v>
      </c>
      <c r="F58">
        <v>229</v>
      </c>
      <c r="G58">
        <v>0</v>
      </c>
      <c r="H58">
        <f t="shared" si="0"/>
        <v>0</v>
      </c>
      <c r="I58">
        <f t="shared" si="1"/>
        <v>7.6923076923076927E-3</v>
      </c>
    </row>
    <row r="59" spans="1:9" x14ac:dyDescent="0.3">
      <c r="A59">
        <v>213</v>
      </c>
      <c r="F59">
        <v>230</v>
      </c>
      <c r="G59">
        <v>0</v>
      </c>
      <c r="H59">
        <f t="shared" si="0"/>
        <v>0</v>
      </c>
      <c r="I59">
        <f t="shared" si="1"/>
        <v>7.6923076923076927E-3</v>
      </c>
    </row>
    <row r="60" spans="1:9" x14ac:dyDescent="0.3">
      <c r="A60">
        <v>303</v>
      </c>
      <c r="F60">
        <v>231</v>
      </c>
      <c r="G60">
        <v>0</v>
      </c>
      <c r="H60">
        <f t="shared" si="0"/>
        <v>0</v>
      </c>
      <c r="I60">
        <f t="shared" si="1"/>
        <v>7.6923076923076927E-3</v>
      </c>
    </row>
    <row r="61" spans="1:9" x14ac:dyDescent="0.3">
      <c r="A61">
        <v>263</v>
      </c>
      <c r="F61">
        <v>232</v>
      </c>
      <c r="G61">
        <v>0</v>
      </c>
      <c r="H61">
        <f t="shared" si="0"/>
        <v>0</v>
      </c>
      <c r="I61">
        <f t="shared" si="1"/>
        <v>7.6923076923076927E-3</v>
      </c>
    </row>
    <row r="62" spans="1:9" x14ac:dyDescent="0.3">
      <c r="A62">
        <v>213</v>
      </c>
      <c r="F62">
        <v>233</v>
      </c>
      <c r="G62">
        <v>10</v>
      </c>
      <c r="H62">
        <f t="shared" si="0"/>
        <v>7.6923076923076927E-2</v>
      </c>
      <c r="I62">
        <f t="shared" si="1"/>
        <v>7.6923076923076927E-3</v>
      </c>
    </row>
    <row r="63" spans="1:9" x14ac:dyDescent="0.3">
      <c r="A63">
        <v>243</v>
      </c>
      <c r="F63">
        <v>234</v>
      </c>
      <c r="G63">
        <v>0</v>
      </c>
      <c r="H63">
        <f t="shared" si="0"/>
        <v>0</v>
      </c>
      <c r="I63">
        <f t="shared" si="1"/>
        <v>7.6923076923076927E-3</v>
      </c>
    </row>
    <row r="64" spans="1:9" x14ac:dyDescent="0.3">
      <c r="A64">
        <v>263</v>
      </c>
      <c r="F64">
        <v>235</v>
      </c>
      <c r="G64">
        <v>0</v>
      </c>
      <c r="H64">
        <f t="shared" si="0"/>
        <v>0</v>
      </c>
      <c r="I64">
        <f t="shared" si="1"/>
        <v>7.6923076923076927E-3</v>
      </c>
    </row>
    <row r="65" spans="1:9" x14ac:dyDescent="0.3">
      <c r="A65">
        <v>203</v>
      </c>
      <c r="F65">
        <v>236</v>
      </c>
      <c r="G65">
        <v>0</v>
      </c>
      <c r="H65">
        <f t="shared" si="0"/>
        <v>0</v>
      </c>
      <c r="I65">
        <f t="shared" si="1"/>
        <v>7.6923076923076927E-3</v>
      </c>
    </row>
    <row r="66" spans="1:9" x14ac:dyDescent="0.3">
      <c r="A66">
        <v>253</v>
      </c>
      <c r="F66">
        <v>237</v>
      </c>
      <c r="G66">
        <v>0</v>
      </c>
      <c r="H66">
        <f t="shared" si="0"/>
        <v>0</v>
      </c>
      <c r="I66">
        <f t="shared" si="1"/>
        <v>7.6923076923076927E-3</v>
      </c>
    </row>
    <row r="67" spans="1:9" x14ac:dyDescent="0.3">
      <c r="A67">
        <v>263</v>
      </c>
      <c r="F67">
        <v>238</v>
      </c>
      <c r="G67">
        <v>0</v>
      </c>
      <c r="H67">
        <f t="shared" ref="H67:H130" si="2">G67/MAX($D$6,$D$7)</f>
        <v>0</v>
      </c>
      <c r="I67">
        <f t="shared" ref="I67:I130" si="3">1/($D$5-$D$4)</f>
        <v>7.6923076923076927E-3</v>
      </c>
    </row>
    <row r="68" spans="1:9" x14ac:dyDescent="0.3">
      <c r="A68">
        <v>203</v>
      </c>
      <c r="F68">
        <v>239</v>
      </c>
      <c r="G68">
        <v>0</v>
      </c>
      <c r="H68">
        <f t="shared" si="2"/>
        <v>0</v>
      </c>
      <c r="I68">
        <f t="shared" si="3"/>
        <v>7.6923076923076927E-3</v>
      </c>
    </row>
    <row r="69" spans="1:9" x14ac:dyDescent="0.3">
      <c r="A69">
        <v>303</v>
      </c>
      <c r="F69">
        <v>240</v>
      </c>
      <c r="G69">
        <v>0</v>
      </c>
      <c r="H69">
        <f t="shared" si="2"/>
        <v>0</v>
      </c>
      <c r="I69">
        <f t="shared" si="3"/>
        <v>7.6923076923076927E-3</v>
      </c>
    </row>
    <row r="70" spans="1:9" x14ac:dyDescent="0.3">
      <c r="A70">
        <v>273</v>
      </c>
      <c r="F70">
        <v>241</v>
      </c>
      <c r="G70">
        <v>0</v>
      </c>
      <c r="H70">
        <f t="shared" si="2"/>
        <v>0</v>
      </c>
      <c r="I70">
        <f t="shared" si="3"/>
        <v>7.6923076923076927E-3</v>
      </c>
    </row>
    <row r="71" spans="1:9" x14ac:dyDescent="0.3">
      <c r="A71">
        <v>173</v>
      </c>
      <c r="F71">
        <v>242</v>
      </c>
      <c r="G71">
        <v>0</v>
      </c>
      <c r="H71">
        <f t="shared" si="2"/>
        <v>0</v>
      </c>
      <c r="I71">
        <f t="shared" si="3"/>
        <v>7.6923076923076927E-3</v>
      </c>
    </row>
    <row r="72" spans="1:9" x14ac:dyDescent="0.3">
      <c r="A72">
        <v>243</v>
      </c>
      <c r="F72">
        <v>243</v>
      </c>
      <c r="G72">
        <v>11</v>
      </c>
      <c r="H72">
        <f t="shared" si="2"/>
        <v>8.461538461538462E-2</v>
      </c>
      <c r="I72">
        <f t="shared" si="3"/>
        <v>7.6923076923076927E-3</v>
      </c>
    </row>
    <row r="73" spans="1:9" x14ac:dyDescent="0.3">
      <c r="A73">
        <v>183</v>
      </c>
      <c r="F73">
        <v>244</v>
      </c>
      <c r="G73">
        <v>0</v>
      </c>
      <c r="H73">
        <f t="shared" si="2"/>
        <v>0</v>
      </c>
      <c r="I73">
        <f t="shared" si="3"/>
        <v>7.6923076923076927E-3</v>
      </c>
    </row>
    <row r="74" spans="1:9" x14ac:dyDescent="0.3">
      <c r="A74">
        <v>213</v>
      </c>
      <c r="F74">
        <v>245</v>
      </c>
      <c r="G74">
        <v>0</v>
      </c>
      <c r="H74">
        <f t="shared" si="2"/>
        <v>0</v>
      </c>
      <c r="I74">
        <f t="shared" si="3"/>
        <v>7.6923076923076927E-3</v>
      </c>
    </row>
    <row r="75" spans="1:9" x14ac:dyDescent="0.3">
      <c r="A75">
        <v>283</v>
      </c>
      <c r="F75">
        <v>246</v>
      </c>
      <c r="G75">
        <v>0</v>
      </c>
      <c r="H75">
        <f t="shared" si="2"/>
        <v>0</v>
      </c>
      <c r="I75">
        <f t="shared" si="3"/>
        <v>7.6923076923076927E-3</v>
      </c>
    </row>
    <row r="76" spans="1:9" x14ac:dyDescent="0.3">
      <c r="A76">
        <v>293</v>
      </c>
      <c r="F76">
        <v>247</v>
      </c>
      <c r="G76">
        <v>0</v>
      </c>
      <c r="H76">
        <f t="shared" si="2"/>
        <v>0</v>
      </c>
      <c r="I76">
        <f t="shared" si="3"/>
        <v>7.6923076923076927E-3</v>
      </c>
    </row>
    <row r="77" spans="1:9" x14ac:dyDescent="0.3">
      <c r="A77">
        <v>223</v>
      </c>
      <c r="F77">
        <v>248</v>
      </c>
      <c r="G77">
        <v>0</v>
      </c>
      <c r="H77">
        <f t="shared" si="2"/>
        <v>0</v>
      </c>
      <c r="I77">
        <f t="shared" si="3"/>
        <v>7.6923076923076927E-3</v>
      </c>
    </row>
    <row r="78" spans="1:9" x14ac:dyDescent="0.3">
      <c r="A78">
        <v>293</v>
      </c>
      <c r="F78">
        <v>249</v>
      </c>
      <c r="G78">
        <v>0</v>
      </c>
      <c r="H78">
        <f t="shared" si="2"/>
        <v>0</v>
      </c>
      <c r="I78">
        <f t="shared" si="3"/>
        <v>7.6923076923076927E-3</v>
      </c>
    </row>
    <row r="79" spans="1:9" x14ac:dyDescent="0.3">
      <c r="A79">
        <v>303</v>
      </c>
      <c r="F79">
        <v>250</v>
      </c>
      <c r="G79">
        <v>0</v>
      </c>
      <c r="H79">
        <f t="shared" si="2"/>
        <v>0</v>
      </c>
      <c r="I79">
        <f t="shared" si="3"/>
        <v>7.6923076923076927E-3</v>
      </c>
    </row>
    <row r="80" spans="1:9" x14ac:dyDescent="0.3">
      <c r="A80">
        <v>233</v>
      </c>
      <c r="F80">
        <v>251</v>
      </c>
      <c r="G80">
        <v>0</v>
      </c>
      <c r="H80">
        <f t="shared" si="2"/>
        <v>0</v>
      </c>
      <c r="I80">
        <f t="shared" si="3"/>
        <v>7.6923076923076927E-3</v>
      </c>
    </row>
    <row r="81" spans="1:9" x14ac:dyDescent="0.3">
      <c r="A81">
        <v>243</v>
      </c>
      <c r="F81">
        <v>252</v>
      </c>
      <c r="G81">
        <v>0</v>
      </c>
      <c r="H81">
        <f t="shared" si="2"/>
        <v>0</v>
      </c>
      <c r="I81">
        <f t="shared" si="3"/>
        <v>7.6923076923076927E-3</v>
      </c>
    </row>
    <row r="82" spans="1:9" x14ac:dyDescent="0.3">
      <c r="A82">
        <v>223</v>
      </c>
      <c r="F82">
        <v>253</v>
      </c>
      <c r="G82">
        <v>7</v>
      </c>
      <c r="H82">
        <f t="shared" si="2"/>
        <v>5.3846153846153849E-2</v>
      </c>
      <c r="I82">
        <f t="shared" si="3"/>
        <v>7.6923076923076927E-3</v>
      </c>
    </row>
    <row r="83" spans="1:9" x14ac:dyDescent="0.3">
      <c r="A83">
        <v>233</v>
      </c>
      <c r="F83">
        <v>254</v>
      </c>
      <c r="G83">
        <v>0</v>
      </c>
      <c r="H83">
        <f t="shared" si="2"/>
        <v>0</v>
      </c>
      <c r="I83">
        <f t="shared" si="3"/>
        <v>7.6923076923076927E-3</v>
      </c>
    </row>
    <row r="84" spans="1:9" x14ac:dyDescent="0.3">
      <c r="A84">
        <v>173</v>
      </c>
      <c r="F84">
        <v>255</v>
      </c>
      <c r="G84">
        <v>0</v>
      </c>
      <c r="H84">
        <f t="shared" si="2"/>
        <v>0</v>
      </c>
      <c r="I84">
        <f t="shared" si="3"/>
        <v>7.6923076923076927E-3</v>
      </c>
    </row>
    <row r="85" spans="1:9" x14ac:dyDescent="0.3">
      <c r="A85">
        <v>173</v>
      </c>
      <c r="F85">
        <v>256</v>
      </c>
      <c r="G85">
        <v>0</v>
      </c>
      <c r="H85">
        <f t="shared" si="2"/>
        <v>0</v>
      </c>
      <c r="I85">
        <f t="shared" si="3"/>
        <v>7.6923076923076927E-3</v>
      </c>
    </row>
    <row r="86" spans="1:9" x14ac:dyDescent="0.3">
      <c r="A86">
        <v>303</v>
      </c>
      <c r="F86">
        <v>257</v>
      </c>
      <c r="G86">
        <v>0</v>
      </c>
      <c r="H86">
        <f t="shared" si="2"/>
        <v>0</v>
      </c>
      <c r="I86">
        <f t="shared" si="3"/>
        <v>7.6923076923076927E-3</v>
      </c>
    </row>
    <row r="87" spans="1:9" x14ac:dyDescent="0.3">
      <c r="A87">
        <v>223</v>
      </c>
      <c r="F87">
        <v>258</v>
      </c>
      <c r="G87">
        <v>0</v>
      </c>
      <c r="H87">
        <f t="shared" si="2"/>
        <v>0</v>
      </c>
      <c r="I87">
        <f t="shared" si="3"/>
        <v>7.6923076923076927E-3</v>
      </c>
    </row>
    <row r="88" spans="1:9" x14ac:dyDescent="0.3">
      <c r="A88">
        <v>183</v>
      </c>
      <c r="F88">
        <v>259</v>
      </c>
      <c r="G88">
        <v>0</v>
      </c>
      <c r="H88">
        <f t="shared" si="2"/>
        <v>0</v>
      </c>
      <c r="I88">
        <f t="shared" si="3"/>
        <v>7.6923076923076927E-3</v>
      </c>
    </row>
    <row r="89" spans="1:9" x14ac:dyDescent="0.3">
      <c r="A89">
        <v>223</v>
      </c>
      <c r="F89">
        <v>260</v>
      </c>
      <c r="G89">
        <v>0</v>
      </c>
      <c r="H89">
        <f t="shared" si="2"/>
        <v>0</v>
      </c>
      <c r="I89">
        <f t="shared" si="3"/>
        <v>7.6923076923076927E-3</v>
      </c>
    </row>
    <row r="90" spans="1:9" x14ac:dyDescent="0.3">
      <c r="A90">
        <v>243</v>
      </c>
      <c r="F90">
        <v>261</v>
      </c>
      <c r="G90">
        <v>0</v>
      </c>
      <c r="H90">
        <f t="shared" si="2"/>
        <v>0</v>
      </c>
      <c r="I90">
        <f t="shared" si="3"/>
        <v>7.6923076923076927E-3</v>
      </c>
    </row>
    <row r="91" spans="1:9" x14ac:dyDescent="0.3">
      <c r="A91">
        <v>223</v>
      </c>
      <c r="F91">
        <v>262</v>
      </c>
      <c r="G91">
        <v>0</v>
      </c>
      <c r="H91">
        <f t="shared" si="2"/>
        <v>0</v>
      </c>
      <c r="I91">
        <f t="shared" si="3"/>
        <v>7.6923076923076927E-3</v>
      </c>
    </row>
    <row r="92" spans="1:9" x14ac:dyDescent="0.3">
      <c r="A92">
        <v>243</v>
      </c>
      <c r="F92">
        <v>263</v>
      </c>
      <c r="G92">
        <v>9</v>
      </c>
      <c r="H92">
        <f t="shared" si="2"/>
        <v>6.9230769230769235E-2</v>
      </c>
      <c r="I92">
        <f t="shared" si="3"/>
        <v>7.6923076923076927E-3</v>
      </c>
    </row>
    <row r="93" spans="1:9" x14ac:dyDescent="0.3">
      <c r="A93">
        <v>263</v>
      </c>
      <c r="F93">
        <v>264</v>
      </c>
      <c r="G93">
        <v>0</v>
      </c>
      <c r="H93">
        <f t="shared" si="2"/>
        <v>0</v>
      </c>
      <c r="I93">
        <f t="shared" si="3"/>
        <v>7.6923076923076927E-3</v>
      </c>
    </row>
    <row r="94" spans="1:9" x14ac:dyDescent="0.3">
      <c r="A94">
        <v>223</v>
      </c>
      <c r="F94">
        <v>265</v>
      </c>
      <c r="G94">
        <v>0</v>
      </c>
      <c r="H94">
        <f t="shared" si="2"/>
        <v>0</v>
      </c>
      <c r="I94">
        <f t="shared" si="3"/>
        <v>7.6923076923076927E-3</v>
      </c>
    </row>
    <row r="95" spans="1:9" x14ac:dyDescent="0.3">
      <c r="A95">
        <v>203</v>
      </c>
      <c r="F95">
        <v>266</v>
      </c>
      <c r="G95">
        <v>0</v>
      </c>
      <c r="H95">
        <f t="shared" si="2"/>
        <v>0</v>
      </c>
      <c r="I95">
        <f t="shared" si="3"/>
        <v>7.6923076923076927E-3</v>
      </c>
    </row>
    <row r="96" spans="1:9" x14ac:dyDescent="0.3">
      <c r="A96">
        <v>233</v>
      </c>
      <c r="F96">
        <v>267</v>
      </c>
      <c r="G96">
        <v>0</v>
      </c>
      <c r="H96">
        <f t="shared" si="2"/>
        <v>0</v>
      </c>
      <c r="I96">
        <f t="shared" si="3"/>
        <v>7.6923076923076927E-3</v>
      </c>
    </row>
    <row r="97" spans="1:9" x14ac:dyDescent="0.3">
      <c r="A97">
        <v>273</v>
      </c>
      <c r="F97">
        <v>268</v>
      </c>
      <c r="G97">
        <v>0</v>
      </c>
      <c r="H97">
        <f t="shared" si="2"/>
        <v>0</v>
      </c>
      <c r="I97">
        <f t="shared" si="3"/>
        <v>7.6923076923076927E-3</v>
      </c>
    </row>
    <row r="98" spans="1:9" x14ac:dyDescent="0.3">
      <c r="A98">
        <v>303</v>
      </c>
      <c r="F98">
        <v>269</v>
      </c>
      <c r="G98">
        <v>0</v>
      </c>
      <c r="H98">
        <f t="shared" si="2"/>
        <v>0</v>
      </c>
      <c r="I98">
        <f t="shared" si="3"/>
        <v>7.6923076923076927E-3</v>
      </c>
    </row>
    <row r="99" spans="1:9" x14ac:dyDescent="0.3">
      <c r="A99">
        <v>253</v>
      </c>
      <c r="F99">
        <v>270</v>
      </c>
      <c r="G99">
        <v>0</v>
      </c>
      <c r="H99">
        <f t="shared" si="2"/>
        <v>0</v>
      </c>
      <c r="I99">
        <f t="shared" si="3"/>
        <v>7.6923076923076927E-3</v>
      </c>
    </row>
    <row r="100" spans="1:9" x14ac:dyDescent="0.3">
      <c r="A100">
        <v>263</v>
      </c>
      <c r="F100">
        <v>271</v>
      </c>
      <c r="G100">
        <v>0</v>
      </c>
      <c r="H100">
        <f t="shared" si="2"/>
        <v>0</v>
      </c>
      <c r="I100">
        <f t="shared" si="3"/>
        <v>7.6923076923076927E-3</v>
      </c>
    </row>
    <row r="101" spans="1:9" x14ac:dyDescent="0.3">
      <c r="A101">
        <v>193</v>
      </c>
      <c r="F101">
        <v>272</v>
      </c>
      <c r="G101">
        <v>0</v>
      </c>
      <c r="H101">
        <f t="shared" si="2"/>
        <v>0</v>
      </c>
      <c r="I101">
        <f t="shared" si="3"/>
        <v>7.6923076923076927E-3</v>
      </c>
    </row>
    <row r="102" spans="1:9" x14ac:dyDescent="0.3">
      <c r="A102">
        <v>243</v>
      </c>
      <c r="F102">
        <v>273</v>
      </c>
      <c r="G102">
        <v>4</v>
      </c>
      <c r="H102">
        <f t="shared" si="2"/>
        <v>3.0769230769230771E-2</v>
      </c>
      <c r="I102">
        <f t="shared" si="3"/>
        <v>7.6923076923076927E-3</v>
      </c>
    </row>
    <row r="103" spans="1:9" x14ac:dyDescent="0.3">
      <c r="A103">
        <v>213</v>
      </c>
      <c r="F103">
        <v>274</v>
      </c>
      <c r="G103">
        <v>0</v>
      </c>
      <c r="H103">
        <f t="shared" si="2"/>
        <v>0</v>
      </c>
      <c r="I103">
        <f t="shared" si="3"/>
        <v>7.6923076923076927E-3</v>
      </c>
    </row>
    <row r="104" spans="1:9" x14ac:dyDescent="0.3">
      <c r="A104">
        <v>173</v>
      </c>
      <c r="F104">
        <v>275</v>
      </c>
      <c r="G104">
        <v>0</v>
      </c>
      <c r="H104">
        <f t="shared" si="2"/>
        <v>0</v>
      </c>
      <c r="I104">
        <f t="shared" si="3"/>
        <v>7.6923076923076927E-3</v>
      </c>
    </row>
    <row r="105" spans="1:9" x14ac:dyDescent="0.3">
      <c r="A105">
        <v>173</v>
      </c>
      <c r="F105">
        <v>276</v>
      </c>
      <c r="G105">
        <v>0</v>
      </c>
      <c r="H105">
        <f t="shared" si="2"/>
        <v>0</v>
      </c>
      <c r="I105">
        <f t="shared" si="3"/>
        <v>7.6923076923076927E-3</v>
      </c>
    </row>
    <row r="106" spans="1:9" x14ac:dyDescent="0.3">
      <c r="A106">
        <v>303</v>
      </c>
      <c r="F106">
        <v>277</v>
      </c>
      <c r="G106">
        <v>0</v>
      </c>
      <c r="H106">
        <f t="shared" si="2"/>
        <v>0</v>
      </c>
      <c r="I106">
        <f t="shared" si="3"/>
        <v>7.6923076923076927E-3</v>
      </c>
    </row>
    <row r="107" spans="1:9" x14ac:dyDescent="0.3">
      <c r="F107">
        <v>278</v>
      </c>
      <c r="G107">
        <v>0</v>
      </c>
      <c r="H107">
        <f t="shared" si="2"/>
        <v>0</v>
      </c>
      <c r="I107">
        <f t="shared" si="3"/>
        <v>7.6923076923076927E-3</v>
      </c>
    </row>
    <row r="108" spans="1:9" x14ac:dyDescent="0.3">
      <c r="F108">
        <v>279</v>
      </c>
      <c r="G108">
        <v>0</v>
      </c>
      <c r="H108">
        <f t="shared" si="2"/>
        <v>0</v>
      </c>
      <c r="I108">
        <f t="shared" si="3"/>
        <v>7.6923076923076927E-3</v>
      </c>
    </row>
    <row r="109" spans="1:9" x14ac:dyDescent="0.3">
      <c r="F109">
        <v>280</v>
      </c>
      <c r="G109">
        <v>0</v>
      </c>
      <c r="H109">
        <f t="shared" si="2"/>
        <v>0</v>
      </c>
      <c r="I109">
        <f t="shared" si="3"/>
        <v>7.6923076923076927E-3</v>
      </c>
    </row>
    <row r="110" spans="1:9" x14ac:dyDescent="0.3">
      <c r="F110">
        <v>281</v>
      </c>
      <c r="G110">
        <v>0</v>
      </c>
      <c r="H110">
        <f t="shared" si="2"/>
        <v>0</v>
      </c>
      <c r="I110">
        <f t="shared" si="3"/>
        <v>7.6923076923076927E-3</v>
      </c>
    </row>
    <row r="111" spans="1:9" x14ac:dyDescent="0.3">
      <c r="F111">
        <v>282</v>
      </c>
      <c r="G111">
        <v>0</v>
      </c>
      <c r="H111">
        <f t="shared" si="2"/>
        <v>0</v>
      </c>
      <c r="I111">
        <f t="shared" si="3"/>
        <v>7.6923076923076927E-3</v>
      </c>
    </row>
    <row r="112" spans="1:9" x14ac:dyDescent="0.3">
      <c r="F112">
        <v>283</v>
      </c>
      <c r="G112">
        <v>5</v>
      </c>
      <c r="H112">
        <f t="shared" si="2"/>
        <v>3.8461538461538464E-2</v>
      </c>
      <c r="I112">
        <f t="shared" si="3"/>
        <v>7.6923076923076927E-3</v>
      </c>
    </row>
    <row r="113" spans="6:9" x14ac:dyDescent="0.3">
      <c r="F113">
        <v>284</v>
      </c>
      <c r="G113">
        <v>0</v>
      </c>
      <c r="H113">
        <f t="shared" si="2"/>
        <v>0</v>
      </c>
      <c r="I113">
        <f t="shared" si="3"/>
        <v>7.6923076923076927E-3</v>
      </c>
    </row>
    <row r="114" spans="6:9" x14ac:dyDescent="0.3">
      <c r="F114">
        <v>285</v>
      </c>
      <c r="G114">
        <v>0</v>
      </c>
      <c r="H114">
        <f t="shared" si="2"/>
        <v>0</v>
      </c>
      <c r="I114">
        <f t="shared" si="3"/>
        <v>7.6923076923076927E-3</v>
      </c>
    </row>
    <row r="115" spans="6:9" x14ac:dyDescent="0.3">
      <c r="F115">
        <v>286</v>
      </c>
      <c r="G115">
        <v>0</v>
      </c>
      <c r="H115">
        <f t="shared" si="2"/>
        <v>0</v>
      </c>
      <c r="I115">
        <f t="shared" si="3"/>
        <v>7.6923076923076927E-3</v>
      </c>
    </row>
    <row r="116" spans="6:9" x14ac:dyDescent="0.3">
      <c r="F116">
        <v>287</v>
      </c>
      <c r="G116">
        <v>0</v>
      </c>
      <c r="H116">
        <f t="shared" si="2"/>
        <v>0</v>
      </c>
      <c r="I116">
        <f t="shared" si="3"/>
        <v>7.6923076923076927E-3</v>
      </c>
    </row>
    <row r="117" spans="6:9" x14ac:dyDescent="0.3">
      <c r="F117">
        <v>288</v>
      </c>
      <c r="G117">
        <v>0</v>
      </c>
      <c r="H117">
        <f t="shared" si="2"/>
        <v>0</v>
      </c>
      <c r="I117">
        <f t="shared" si="3"/>
        <v>7.6923076923076927E-3</v>
      </c>
    </row>
    <row r="118" spans="6:9" x14ac:dyDescent="0.3">
      <c r="F118">
        <v>289</v>
      </c>
      <c r="G118">
        <v>0</v>
      </c>
      <c r="H118">
        <f t="shared" si="2"/>
        <v>0</v>
      </c>
      <c r="I118">
        <f t="shared" si="3"/>
        <v>7.6923076923076927E-3</v>
      </c>
    </row>
    <row r="119" spans="6:9" x14ac:dyDescent="0.3">
      <c r="F119">
        <v>290</v>
      </c>
      <c r="G119">
        <v>0</v>
      </c>
      <c r="H119">
        <f t="shared" si="2"/>
        <v>0</v>
      </c>
      <c r="I119">
        <f t="shared" si="3"/>
        <v>7.6923076923076927E-3</v>
      </c>
    </row>
    <row r="120" spans="6:9" x14ac:dyDescent="0.3">
      <c r="F120">
        <v>291</v>
      </c>
      <c r="G120">
        <v>0</v>
      </c>
      <c r="H120">
        <f t="shared" si="2"/>
        <v>0</v>
      </c>
      <c r="I120">
        <f t="shared" si="3"/>
        <v>7.6923076923076927E-3</v>
      </c>
    </row>
    <row r="121" spans="6:9" x14ac:dyDescent="0.3">
      <c r="F121">
        <v>292</v>
      </c>
      <c r="G121">
        <v>0</v>
      </c>
      <c r="H121">
        <f t="shared" si="2"/>
        <v>0</v>
      </c>
      <c r="I121">
        <f t="shared" si="3"/>
        <v>7.6923076923076927E-3</v>
      </c>
    </row>
    <row r="122" spans="6:9" x14ac:dyDescent="0.3">
      <c r="F122">
        <v>293</v>
      </c>
      <c r="G122">
        <v>4</v>
      </c>
      <c r="H122">
        <f t="shared" si="2"/>
        <v>3.0769230769230771E-2</v>
      </c>
      <c r="I122">
        <f t="shared" si="3"/>
        <v>7.6923076923076927E-3</v>
      </c>
    </row>
    <row r="123" spans="6:9" x14ac:dyDescent="0.3">
      <c r="F123">
        <v>294</v>
      </c>
      <c r="G123">
        <v>0</v>
      </c>
      <c r="H123">
        <f t="shared" si="2"/>
        <v>0</v>
      </c>
      <c r="I123">
        <f t="shared" si="3"/>
        <v>7.6923076923076927E-3</v>
      </c>
    </row>
    <row r="124" spans="6:9" x14ac:dyDescent="0.3">
      <c r="F124">
        <v>295</v>
      </c>
      <c r="G124">
        <v>0</v>
      </c>
      <c r="H124">
        <f t="shared" si="2"/>
        <v>0</v>
      </c>
      <c r="I124">
        <f t="shared" si="3"/>
        <v>7.6923076923076927E-3</v>
      </c>
    </row>
    <row r="125" spans="6:9" x14ac:dyDescent="0.3">
      <c r="F125">
        <v>296</v>
      </c>
      <c r="G125">
        <v>0</v>
      </c>
      <c r="H125">
        <f t="shared" si="2"/>
        <v>0</v>
      </c>
      <c r="I125">
        <f t="shared" si="3"/>
        <v>7.6923076923076927E-3</v>
      </c>
    </row>
    <row r="126" spans="6:9" x14ac:dyDescent="0.3">
      <c r="F126">
        <v>297</v>
      </c>
      <c r="G126">
        <v>0</v>
      </c>
      <c r="H126">
        <f t="shared" si="2"/>
        <v>0</v>
      </c>
      <c r="I126">
        <f t="shared" si="3"/>
        <v>7.6923076923076927E-3</v>
      </c>
    </row>
    <row r="127" spans="6:9" x14ac:dyDescent="0.3">
      <c r="F127">
        <v>298</v>
      </c>
      <c r="G127">
        <v>0</v>
      </c>
      <c r="H127">
        <f t="shared" si="2"/>
        <v>0</v>
      </c>
      <c r="I127">
        <f t="shared" si="3"/>
        <v>7.6923076923076927E-3</v>
      </c>
    </row>
    <row r="128" spans="6:9" x14ac:dyDescent="0.3">
      <c r="F128">
        <v>299</v>
      </c>
      <c r="G128">
        <v>0</v>
      </c>
      <c r="H128">
        <f t="shared" si="2"/>
        <v>0</v>
      </c>
      <c r="I128">
        <f t="shared" si="3"/>
        <v>7.6923076923076927E-3</v>
      </c>
    </row>
    <row r="129" spans="6:9" x14ac:dyDescent="0.3">
      <c r="F129">
        <v>300</v>
      </c>
      <c r="G129">
        <v>0</v>
      </c>
      <c r="H129">
        <f t="shared" si="2"/>
        <v>0</v>
      </c>
      <c r="I129">
        <f t="shared" si="3"/>
        <v>7.6923076923076927E-3</v>
      </c>
    </row>
    <row r="130" spans="6:9" x14ac:dyDescent="0.3">
      <c r="F130">
        <v>301</v>
      </c>
      <c r="G130">
        <v>0</v>
      </c>
      <c r="H130">
        <f t="shared" si="2"/>
        <v>0</v>
      </c>
      <c r="I130">
        <f t="shared" si="3"/>
        <v>7.6923076923076927E-3</v>
      </c>
    </row>
    <row r="131" spans="6:9" x14ac:dyDescent="0.3">
      <c r="F131">
        <v>302</v>
      </c>
      <c r="G131">
        <v>0</v>
      </c>
      <c r="H131">
        <f t="shared" ref="H131:H132" si="4">G131/MAX($D$6,$D$7)</f>
        <v>0</v>
      </c>
      <c r="I131">
        <f t="shared" ref="I131:I132" si="5">1/($D$5-$D$4)</f>
        <v>7.6923076923076927E-3</v>
      </c>
    </row>
    <row r="132" spans="6:9" x14ac:dyDescent="0.3">
      <c r="F132">
        <v>303</v>
      </c>
      <c r="G132">
        <v>13</v>
      </c>
      <c r="H132">
        <f t="shared" si="4"/>
        <v>0.1</v>
      </c>
      <c r="I132">
        <f t="shared" si="5"/>
        <v>7.6923076923076927E-3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2592-3C4E-4BDC-86B6-4FC5A430F836}">
  <dimension ref="A1:A105"/>
  <sheetViews>
    <sheetView workbookViewId="0">
      <selection sqref="A1:A105"/>
    </sheetView>
  </sheetViews>
  <sheetFormatPr defaultRowHeight="14.4" x14ac:dyDescent="0.3"/>
  <sheetData>
    <row r="1" spans="1:1" x14ac:dyDescent="0.3">
      <c r="A1">
        <v>233</v>
      </c>
    </row>
    <row r="2" spans="1:1" x14ac:dyDescent="0.3">
      <c r="A2">
        <v>263</v>
      </c>
    </row>
    <row r="3" spans="1:1" x14ac:dyDescent="0.3">
      <c r="A3">
        <v>173</v>
      </c>
    </row>
    <row r="4" spans="1:1" x14ac:dyDescent="0.3">
      <c r="A4">
        <v>213</v>
      </c>
    </row>
    <row r="5" spans="1:1" x14ac:dyDescent="0.3">
      <c r="A5">
        <v>283</v>
      </c>
    </row>
    <row r="6" spans="1:1" x14ac:dyDescent="0.3">
      <c r="A6">
        <v>243</v>
      </c>
    </row>
    <row r="7" spans="1:1" x14ac:dyDescent="0.3">
      <c r="A7">
        <v>303</v>
      </c>
    </row>
    <row r="8" spans="1:1" x14ac:dyDescent="0.3">
      <c r="A8">
        <v>203</v>
      </c>
    </row>
    <row r="9" spans="1:1" x14ac:dyDescent="0.3">
      <c r="A9">
        <v>233</v>
      </c>
    </row>
    <row r="10" spans="1:1" x14ac:dyDescent="0.3">
      <c r="A10">
        <v>173</v>
      </c>
    </row>
    <row r="11" spans="1:1" x14ac:dyDescent="0.3">
      <c r="A11">
        <v>233</v>
      </c>
    </row>
    <row r="12" spans="1:1" x14ac:dyDescent="0.3">
      <c r="A12">
        <v>173</v>
      </c>
    </row>
    <row r="13" spans="1:1" x14ac:dyDescent="0.3">
      <c r="A13">
        <v>293</v>
      </c>
    </row>
    <row r="14" spans="1:1" x14ac:dyDescent="0.3">
      <c r="A14">
        <v>243</v>
      </c>
    </row>
    <row r="15" spans="1:1" x14ac:dyDescent="0.3">
      <c r="A15">
        <v>193</v>
      </c>
    </row>
    <row r="16" spans="1:1" x14ac:dyDescent="0.3">
      <c r="A16">
        <v>283</v>
      </c>
    </row>
    <row r="17" spans="1:1" x14ac:dyDescent="0.3">
      <c r="A17">
        <v>283</v>
      </c>
    </row>
    <row r="18" spans="1:1" x14ac:dyDescent="0.3">
      <c r="A18">
        <v>203</v>
      </c>
    </row>
    <row r="19" spans="1:1" x14ac:dyDescent="0.3">
      <c r="A19">
        <v>233</v>
      </c>
    </row>
    <row r="20" spans="1:1" x14ac:dyDescent="0.3">
      <c r="A20">
        <v>303</v>
      </c>
    </row>
    <row r="21" spans="1:1" x14ac:dyDescent="0.3">
      <c r="A21">
        <v>273</v>
      </c>
    </row>
    <row r="22" spans="1:1" x14ac:dyDescent="0.3">
      <c r="A22">
        <v>253</v>
      </c>
    </row>
    <row r="23" spans="1:1" x14ac:dyDescent="0.3">
      <c r="A23">
        <v>233</v>
      </c>
    </row>
    <row r="24" spans="1:1" x14ac:dyDescent="0.3">
      <c r="A24">
        <v>263</v>
      </c>
    </row>
    <row r="25" spans="1:1" x14ac:dyDescent="0.3">
      <c r="A25">
        <v>263</v>
      </c>
    </row>
    <row r="26" spans="1:1" x14ac:dyDescent="0.3">
      <c r="A26">
        <v>253</v>
      </c>
    </row>
    <row r="27" spans="1:1" x14ac:dyDescent="0.3">
      <c r="A27">
        <v>293</v>
      </c>
    </row>
    <row r="28" spans="1:1" x14ac:dyDescent="0.3">
      <c r="A28">
        <v>283</v>
      </c>
    </row>
    <row r="29" spans="1:1" x14ac:dyDescent="0.3">
      <c r="A29">
        <v>233</v>
      </c>
    </row>
    <row r="30" spans="1:1" x14ac:dyDescent="0.3">
      <c r="A30">
        <v>243</v>
      </c>
    </row>
    <row r="31" spans="1:1" x14ac:dyDescent="0.3">
      <c r="A31">
        <v>183</v>
      </c>
    </row>
    <row r="32" spans="1:1" x14ac:dyDescent="0.3">
      <c r="A32">
        <v>223</v>
      </c>
    </row>
    <row r="33" spans="1:1" x14ac:dyDescent="0.3">
      <c r="A33">
        <v>173</v>
      </c>
    </row>
    <row r="34" spans="1:1" x14ac:dyDescent="0.3">
      <c r="A34">
        <v>253</v>
      </c>
    </row>
    <row r="35" spans="1:1" x14ac:dyDescent="0.3">
      <c r="A35">
        <v>173</v>
      </c>
    </row>
    <row r="36" spans="1:1" x14ac:dyDescent="0.3">
      <c r="A36">
        <v>173</v>
      </c>
    </row>
    <row r="37" spans="1:1" x14ac:dyDescent="0.3">
      <c r="A37">
        <v>253</v>
      </c>
    </row>
    <row r="38" spans="1:1" x14ac:dyDescent="0.3">
      <c r="A38">
        <v>303</v>
      </c>
    </row>
    <row r="39" spans="1:1" x14ac:dyDescent="0.3">
      <c r="A39">
        <v>233</v>
      </c>
    </row>
    <row r="40" spans="1:1" x14ac:dyDescent="0.3">
      <c r="A40">
        <v>303</v>
      </c>
    </row>
    <row r="41" spans="1:1" x14ac:dyDescent="0.3">
      <c r="A41">
        <v>173</v>
      </c>
    </row>
    <row r="42" spans="1:1" x14ac:dyDescent="0.3">
      <c r="A42">
        <v>183</v>
      </c>
    </row>
    <row r="43" spans="1:1" x14ac:dyDescent="0.3">
      <c r="A43">
        <v>243</v>
      </c>
    </row>
    <row r="44" spans="1:1" x14ac:dyDescent="0.3">
      <c r="A44">
        <v>303</v>
      </c>
    </row>
    <row r="45" spans="1:1" x14ac:dyDescent="0.3">
      <c r="A45">
        <v>253</v>
      </c>
    </row>
    <row r="46" spans="1:1" x14ac:dyDescent="0.3">
      <c r="A46">
        <v>183</v>
      </c>
    </row>
    <row r="47" spans="1:1" x14ac:dyDescent="0.3">
      <c r="A47">
        <v>183</v>
      </c>
    </row>
    <row r="48" spans="1:1" x14ac:dyDescent="0.3">
      <c r="A48">
        <v>203</v>
      </c>
    </row>
    <row r="49" spans="1:1" x14ac:dyDescent="0.3">
      <c r="A49">
        <v>203</v>
      </c>
    </row>
    <row r="50" spans="1:1" x14ac:dyDescent="0.3">
      <c r="A50">
        <v>213</v>
      </c>
    </row>
    <row r="51" spans="1:1" x14ac:dyDescent="0.3">
      <c r="A51">
        <v>263</v>
      </c>
    </row>
    <row r="52" spans="1:1" x14ac:dyDescent="0.3">
      <c r="A52">
        <v>303</v>
      </c>
    </row>
    <row r="53" spans="1:1" x14ac:dyDescent="0.3">
      <c r="A53">
        <v>303</v>
      </c>
    </row>
    <row r="54" spans="1:1" x14ac:dyDescent="0.3">
      <c r="A54">
        <v>193</v>
      </c>
    </row>
    <row r="55" spans="1:1" x14ac:dyDescent="0.3">
      <c r="A55">
        <v>183</v>
      </c>
    </row>
    <row r="56" spans="1:1" x14ac:dyDescent="0.3">
      <c r="A56">
        <v>243</v>
      </c>
    </row>
    <row r="57" spans="1:1" x14ac:dyDescent="0.3">
      <c r="A57">
        <v>273</v>
      </c>
    </row>
    <row r="58" spans="1:1" x14ac:dyDescent="0.3">
      <c r="A58">
        <v>213</v>
      </c>
    </row>
    <row r="59" spans="1:1" x14ac:dyDescent="0.3">
      <c r="A59">
        <v>303</v>
      </c>
    </row>
    <row r="60" spans="1:1" x14ac:dyDescent="0.3">
      <c r="A60">
        <v>263</v>
      </c>
    </row>
    <row r="61" spans="1:1" x14ac:dyDescent="0.3">
      <c r="A61">
        <v>213</v>
      </c>
    </row>
    <row r="62" spans="1:1" x14ac:dyDescent="0.3">
      <c r="A62">
        <v>243</v>
      </c>
    </row>
    <row r="63" spans="1:1" x14ac:dyDescent="0.3">
      <c r="A63">
        <v>263</v>
      </c>
    </row>
    <row r="64" spans="1:1" x14ac:dyDescent="0.3">
      <c r="A64">
        <v>203</v>
      </c>
    </row>
    <row r="65" spans="1:1" x14ac:dyDescent="0.3">
      <c r="A65">
        <v>253</v>
      </c>
    </row>
    <row r="66" spans="1:1" x14ac:dyDescent="0.3">
      <c r="A66">
        <v>263</v>
      </c>
    </row>
    <row r="67" spans="1:1" x14ac:dyDescent="0.3">
      <c r="A67">
        <v>203</v>
      </c>
    </row>
    <row r="68" spans="1:1" x14ac:dyDescent="0.3">
      <c r="A68">
        <v>303</v>
      </c>
    </row>
    <row r="69" spans="1:1" x14ac:dyDescent="0.3">
      <c r="A69">
        <v>273</v>
      </c>
    </row>
    <row r="70" spans="1:1" x14ac:dyDescent="0.3">
      <c r="A70">
        <v>173</v>
      </c>
    </row>
    <row r="71" spans="1:1" x14ac:dyDescent="0.3">
      <c r="A71">
        <v>243</v>
      </c>
    </row>
    <row r="72" spans="1:1" x14ac:dyDescent="0.3">
      <c r="A72">
        <v>183</v>
      </c>
    </row>
    <row r="73" spans="1:1" x14ac:dyDescent="0.3">
      <c r="A73">
        <v>213</v>
      </c>
    </row>
    <row r="74" spans="1:1" x14ac:dyDescent="0.3">
      <c r="A74">
        <v>283</v>
      </c>
    </row>
    <row r="75" spans="1:1" x14ac:dyDescent="0.3">
      <c r="A75">
        <v>293</v>
      </c>
    </row>
    <row r="76" spans="1:1" x14ac:dyDescent="0.3">
      <c r="A76">
        <v>223</v>
      </c>
    </row>
    <row r="77" spans="1:1" x14ac:dyDescent="0.3">
      <c r="A77">
        <v>293</v>
      </c>
    </row>
    <row r="78" spans="1:1" x14ac:dyDescent="0.3">
      <c r="A78">
        <v>303</v>
      </c>
    </row>
    <row r="79" spans="1:1" x14ac:dyDescent="0.3">
      <c r="A79">
        <v>233</v>
      </c>
    </row>
    <row r="80" spans="1:1" x14ac:dyDescent="0.3">
      <c r="A80">
        <v>243</v>
      </c>
    </row>
    <row r="81" spans="1:1" x14ac:dyDescent="0.3">
      <c r="A81">
        <v>223</v>
      </c>
    </row>
    <row r="82" spans="1:1" x14ac:dyDescent="0.3">
      <c r="A82">
        <v>233</v>
      </c>
    </row>
    <row r="83" spans="1:1" x14ac:dyDescent="0.3">
      <c r="A83">
        <v>173</v>
      </c>
    </row>
    <row r="84" spans="1:1" x14ac:dyDescent="0.3">
      <c r="A84">
        <v>173</v>
      </c>
    </row>
    <row r="85" spans="1:1" x14ac:dyDescent="0.3">
      <c r="A85">
        <v>303</v>
      </c>
    </row>
    <row r="86" spans="1:1" x14ac:dyDescent="0.3">
      <c r="A86">
        <v>223</v>
      </c>
    </row>
    <row r="87" spans="1:1" x14ac:dyDescent="0.3">
      <c r="A87">
        <v>183</v>
      </c>
    </row>
    <row r="88" spans="1:1" x14ac:dyDescent="0.3">
      <c r="A88">
        <v>223</v>
      </c>
    </row>
    <row r="89" spans="1:1" x14ac:dyDescent="0.3">
      <c r="A89">
        <v>243</v>
      </c>
    </row>
    <row r="90" spans="1:1" x14ac:dyDescent="0.3">
      <c r="A90">
        <v>223</v>
      </c>
    </row>
    <row r="91" spans="1:1" x14ac:dyDescent="0.3">
      <c r="A91">
        <v>243</v>
      </c>
    </row>
    <row r="92" spans="1:1" x14ac:dyDescent="0.3">
      <c r="A92">
        <v>263</v>
      </c>
    </row>
    <row r="93" spans="1:1" x14ac:dyDescent="0.3">
      <c r="A93">
        <v>223</v>
      </c>
    </row>
    <row r="94" spans="1:1" x14ac:dyDescent="0.3">
      <c r="A94">
        <v>203</v>
      </c>
    </row>
    <row r="95" spans="1:1" x14ac:dyDescent="0.3">
      <c r="A95">
        <v>233</v>
      </c>
    </row>
    <row r="96" spans="1:1" x14ac:dyDescent="0.3">
      <c r="A96">
        <v>273</v>
      </c>
    </row>
    <row r="97" spans="1:1" x14ac:dyDescent="0.3">
      <c r="A97">
        <v>303</v>
      </c>
    </row>
    <row r="98" spans="1:1" x14ac:dyDescent="0.3">
      <c r="A98">
        <v>253</v>
      </c>
    </row>
    <row r="99" spans="1:1" x14ac:dyDescent="0.3">
      <c r="A99">
        <v>263</v>
      </c>
    </row>
    <row r="100" spans="1:1" x14ac:dyDescent="0.3">
      <c r="A100">
        <v>193</v>
      </c>
    </row>
    <row r="101" spans="1:1" x14ac:dyDescent="0.3">
      <c r="A101">
        <v>243</v>
      </c>
    </row>
    <row r="102" spans="1:1" x14ac:dyDescent="0.3">
      <c r="A102">
        <v>213</v>
      </c>
    </row>
    <row r="103" spans="1:1" x14ac:dyDescent="0.3">
      <c r="A103">
        <v>173</v>
      </c>
    </row>
    <row r="104" spans="1:1" x14ac:dyDescent="0.3">
      <c r="A104">
        <v>173</v>
      </c>
    </row>
    <row r="105" spans="1:1" x14ac:dyDescent="0.3">
      <c r="A105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patient arrival</vt:lpstr>
      <vt:lpstr>registration</vt:lpstr>
      <vt:lpstr>examination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stefan.kr</cp:lastModifiedBy>
  <dcterms:created xsi:type="dcterms:W3CDTF">2019-10-27T19:46:57Z</dcterms:created>
  <dcterms:modified xsi:type="dcterms:W3CDTF">2021-12-09T19:33:12Z</dcterms:modified>
</cp:coreProperties>
</file>